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01 （上水道事業）\経営分析比較表\"/>
    </mc:Choice>
  </mc:AlternateContent>
  <xr:revisionPtr revIDLastSave="0" documentId="8_{FE252646-2E47-48D2-A991-199EA03E6C6D}" xr6:coauthVersionLast="44" xr6:coauthVersionMax="44" xr10:uidLastSave="{00000000-0000-0000-0000-000000000000}"/>
  <workbookProtection workbookAlgorithmName="SHA-512" workbookHashValue="QSYL7TvK/1Av+/vUkqWYfDXAAOz1sNPRrVMcPAt4vLFEIUl/8RtC3myRFcXSg+NZ1h4bhZ4DlKBYJI1/mUegjg==" workbookSaltValue="r2eK+iYJ+7OfTAsZZH6SY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I10" i="4"/>
  <c r="B10" i="4"/>
  <c r="BB8" i="4"/>
  <c r="AT8" i="4"/>
  <c r="AL8" i="4"/>
  <c r="W8" i="4"/>
  <c r="P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<sst xmlns="http://schemas.openxmlformats.org/spreadsheetml/2006/main" count="228" uniqueCount="114">
  <si>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</si>
  <si>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</si>
  <si>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</si>
  <si>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</si>
  <si>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</si>
  <si>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</si>
  <si>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</si>
  <si>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</si>
  <si>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</si>
  <si>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</si>
  <si>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</si>
  <si>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</si>
  <si>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</si>
  <si>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</si>
  <si>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</si>
  <si>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</si>
  <si>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</si>
  <si>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</si>
  <si>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</si>
  <si>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</si>
  <si>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</si>
  <si>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</si>
  <si>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</si>
  <si>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</si>
  <si>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</si>
  <si>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</si>
  <si>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</si>
  <si>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</si>
  <si>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</si>
  <si>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</si>
  <si>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</si>
  <si>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</si>
  <si>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</si>
  <si>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</si>
  <si>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</si>
  <si>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</si>
  <si>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</si>
  <si>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</si>
  <si>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</si>
  <si>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</si>
  <si>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</si>
  <si>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</si>
  <si>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</si>
  <si>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</si>
  <si>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</si>
  <si>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</si>
  <si>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</si>
  <si>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</si>
  <si>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</si>
  <si>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</si>
  <si>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</si>
  <si>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</si>
  <si>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</si>
  <si>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</si>
  <si>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</si>
  <si>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</si>
  <si>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</si>
  <si>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</si>
  <si>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</si>
  <si>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</si>
  <si>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</si>
  <si>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</si>
  <si>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</si>
  <si>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</si>
  <si>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</si>
  <si>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</si>
  <si>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</si>
  <si>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</si>
  <si>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</si>
  <si>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</si>
  <si>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</si>
  <si>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</si>
  <si>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</si>
  <si>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</si>
  <si>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</si>
  <si>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</si>
  <si>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</si>
  <si>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</si>
  <si>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</si>
  <si>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</si>
  <si>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</si>
  <si>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</si>
  <si>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</si>
  <si>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</si>
  <si>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</si>
  <si>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</si>
  <si>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</si>
  <si>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</si>
  <si>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</si>
  <si>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</si>
  <si>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</si>
  <si>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</si>
  <si>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</si>
  <si>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</si>
  <si>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</si>
  <si>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</si>
  <si>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</si>
  <si>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</si>
  <si>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</si>
  <si>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</si>
  <si>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</si>
  <si>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</si>
  <si>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</si>
  <si>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</si>
  <si>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</si>
  <si>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</si>
  <si>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</si>
  <si>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</si>
  <si>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</si>
  <si>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</si>
  <si>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</si>
  <si>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「経常損益」を示す①経常収支比率、②累積欠損金、④企業債残高対給水収益比率、⑤料金回収率、⑥給水原価ともに良好であり、経営状態は健全性を保っているといえる。
　「施設の効率性」を示す⑦施設利用率はほぼ前年並みで類似団体平均値を下回っているが、今後も給水人口は増加する見込みであり、また緊急時の給水を確保するために現有の施設を維持することは必要と考えている。</t>
    <phoneticPr fontId="4"/>
  </si>
  <si>
    <t xml:space="preserve"> 「施設全体の減価償却の状況」を示す①有形固定資産減価償却率は類似団体平均より低いものの前年度より増加しており、今後さらに増加する予定である。
 「管路の経年化の状況」を示す②管路経年化率については、過去に布設した管路が耐用年数を超えてきており、今後さらに増加することになる。
 「管路の更新投資の実施状況」を示す③管路更新率は老朽化の進んだ施設の更新のため前年度より伸びており、今後もアセットマネジメントに基づいて適切に更新事業を実施する必要がある。</t>
    <phoneticPr fontId="4"/>
  </si>
  <si>
    <t>　現状では、経営状態は概ね健全であるといえるが、土地区画整理事業に伴う新たな配水管布設事業、老朽化した既存施設の更新、耐震化事業等の実施が必要となる一方で、給水収益が伸び悩みつつある状況であり、将来的には給水人口が減少に転じることが想定される。今後は、計画的な更新と経営基盤の強化等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</si>
</sst>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0.24</c:v>
                </c:pt>
                <c:pt idx="1">
                  <c:v>0.53</c:v>
                </c:pt>
                <c:pt idx="2">
                  <c:v>1.43</c:v>
                </c:pt>
                <c:pt idx="3">
                  <c:v>0.17</c:v>
                </c:pt>
                <c:pt idx="4">
                  <c:v>1.43</c:v>
                </c:pt>
              </c:numCache>
            </c:numRef>
          </c:val>
          <c:extLst>
            <c:ext xmlns:c16="http://schemas.microsoft.com/office/drawing/2014/chart" uri="{C3380CC4-5D6E-409C-BE32-E72D297353CC}">
              <c16:uniqueId val="{00000000-0CCA-4AFE-BE06-A4BF69BBDF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0CCA-4AFE-BE06-A4BF69BBDF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53.14</c:v>
                </c:pt>
                <c:pt idx="1">
                  <c:v>51.24</c:v>
                </c:pt>
                <c:pt idx="2">
                  <c:v>51.5</c:v>
                </c:pt>
                <c:pt idx="3">
                  <c:v>53.65</c:v>
                </c:pt>
                <c:pt idx="4">
                  <c:v>49.08</c:v>
                </c:pt>
              </c:numCache>
            </c:numRef>
          </c:val>
          <c:extLst>
            <c:ext xmlns:c16="http://schemas.microsoft.com/office/drawing/2014/chart" uri="{C3380CC4-5D6E-409C-BE32-E72D297353CC}">
              <c16:uniqueId val="{00000000-4F7C-4FA7-A2A0-4BD84A6A02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4F7C-4FA7-A2A0-4BD84A6A02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99.23</c:v>
                </c:pt>
                <c:pt idx="1">
                  <c:v>98.18</c:v>
                </c:pt>
                <c:pt idx="2">
                  <c:v>97.49</c:v>
                </c:pt>
                <c:pt idx="3">
                  <c:v>97.25</c:v>
                </c:pt>
                <c:pt idx="4">
                  <c:v>97.95</c:v>
                </c:pt>
              </c:numCache>
            </c:numRef>
          </c:val>
          <c:extLst>
            <c:ext xmlns:c16="http://schemas.microsoft.com/office/drawing/2014/chart" uri="{C3380CC4-5D6E-409C-BE32-E72D297353CC}">
              <c16:uniqueId val="{00000000-18D8-408B-B1E9-4B0ECB6664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18D8-408B-B1E9-4B0ECB6664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121.08</c:v>
                </c:pt>
                <c:pt idx="1">
                  <c:v>118.8</c:v>
                </c:pt>
                <c:pt idx="2">
                  <c:v>115.98</c:v>
                </c:pt>
                <c:pt idx="3">
                  <c:v>115.8</c:v>
                </c:pt>
                <c:pt idx="4">
                  <c:v>123.23</c:v>
                </c:pt>
              </c:numCache>
            </c:numRef>
          </c:val>
          <c:extLst>
            <c:ext xmlns:c16="http://schemas.microsoft.com/office/drawing/2014/chart" uri="{C3380CC4-5D6E-409C-BE32-E72D297353CC}">
              <c16:uniqueId val="{00000000-808D-4EF6-92C8-82A1B033CF8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808D-4EF6-92C8-82A1B033CF8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45.21</c:v>
                </c:pt>
                <c:pt idx="1">
                  <c:v>45.24</c:v>
                </c:pt>
                <c:pt idx="2">
                  <c:v>46.39</c:v>
                </c:pt>
                <c:pt idx="3">
                  <c:v>47.41</c:v>
                </c:pt>
                <c:pt idx="4">
                  <c:v>48.27</c:v>
                </c:pt>
              </c:numCache>
            </c:numRef>
          </c:val>
          <c:extLst>
            <c:ext xmlns:c16="http://schemas.microsoft.com/office/drawing/2014/chart" uri="{C3380CC4-5D6E-409C-BE32-E72D297353CC}">
              <c16:uniqueId val="{00000000-C009-4CC4-836B-0F0C8F0814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009-4CC4-836B-0F0C8F0814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formatCode="#,##0.00;&quot;△&quot;#,##0.00">
                  <c:v>0</c:v>
                </c:pt>
                <c:pt idx="1">
                  <c:v>6.36</c:v>
                </c:pt>
                <c:pt idx="2">
                  <c:v>14.29</c:v>
                </c:pt>
                <c:pt idx="3">
                  <c:v>22.75</c:v>
                </c:pt>
                <c:pt idx="4">
                  <c:v>23.3</c:v>
                </c:pt>
              </c:numCache>
            </c:numRef>
          </c:val>
          <c:extLst>
            <c:ext xmlns:c16="http://schemas.microsoft.com/office/drawing/2014/chart" uri="{C3380CC4-5D6E-409C-BE32-E72D297353CC}">
              <c16:uniqueId val="{00000000-79EC-4034-9ABB-E0A400D7C6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79EC-4034-9ABB-E0A400D7C6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AF-4E5D-A916-0E7CCFFBEE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A3AF-4E5D-A916-0E7CCFFBEE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821.56</c:v>
                </c:pt>
                <c:pt idx="1">
                  <c:v>584.88</c:v>
                </c:pt>
                <c:pt idx="2">
                  <c:v>696.41</c:v>
                </c:pt>
                <c:pt idx="3">
                  <c:v>702.77</c:v>
                </c:pt>
                <c:pt idx="4">
                  <c:v>918.53</c:v>
                </c:pt>
              </c:numCache>
            </c:numRef>
          </c:val>
          <c:extLst>
            <c:ext xmlns:c16="http://schemas.microsoft.com/office/drawing/2014/chart" uri="{C3380CC4-5D6E-409C-BE32-E72D297353CC}">
              <c16:uniqueId val="{00000000-9D2F-4BD8-867F-59B653965F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9D2F-4BD8-867F-59B653965F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172.19</c:v>
                </c:pt>
                <c:pt idx="1">
                  <c:v>173.87</c:v>
                </c:pt>
                <c:pt idx="2">
                  <c:v>168.08</c:v>
                </c:pt>
                <c:pt idx="3">
                  <c:v>163.81</c:v>
                </c:pt>
                <c:pt idx="4">
                  <c:v>150.53</c:v>
                </c:pt>
              </c:numCache>
            </c:numRef>
          </c:val>
          <c:extLst>
            <c:ext xmlns:c16="http://schemas.microsoft.com/office/drawing/2014/chart" uri="{C3380CC4-5D6E-409C-BE32-E72D297353CC}">
              <c16:uniqueId val="{00000000-33AC-4FF7-888A-19066D3655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33AC-4FF7-888A-19066D3655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124.52</c:v>
                </c:pt>
                <c:pt idx="1">
                  <c:v>122</c:v>
                </c:pt>
                <c:pt idx="2">
                  <c:v>118.34</c:v>
                </c:pt>
                <c:pt idx="3">
                  <c:v>117.48</c:v>
                </c:pt>
                <c:pt idx="4">
                  <c:v>127.77</c:v>
                </c:pt>
              </c:numCache>
            </c:numRef>
          </c:val>
          <c:extLst>
            <c:ext xmlns:c16="http://schemas.microsoft.com/office/drawing/2014/chart" uri="{C3380CC4-5D6E-409C-BE32-E72D297353CC}">
              <c16:uniqueId val="{00000000-E49E-4E19-909A-A0748B4839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E49E-4E19-909A-A0748B4839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90.19</c:v>
                </c:pt>
                <c:pt idx="1">
                  <c:v>93.65</c:v>
                </c:pt>
                <c:pt idx="2">
                  <c:v>95.17</c:v>
                </c:pt>
                <c:pt idx="3">
                  <c:v>89.92</c:v>
                </c:pt>
                <c:pt idx="4">
                  <c:v>88.68</c:v>
                </c:pt>
              </c:numCache>
            </c:numRef>
          </c:val>
          <c:extLst>
            <c:ext xmlns:c16="http://schemas.microsoft.com/office/drawing/2014/chart" uri="{C3380CC4-5D6E-409C-BE32-E72D297353CC}">
              <c16:uniqueId val="{00000000-8059-4C9A-A6DA-B6508E1674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8059-4C9A-A6DA-B6508E1674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石川県　野々市市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A4</v>
      </c>
      <c r="X8" s="76"/>
      <c r="Y8" s="76"/>
      <c r="Z8" s="76"/>
      <c r="AA8" s="76"/>
      <c r="AB8" s="76"/>
      <c r="AC8" s="76"/>
      <c r="AD8" s="76" t="str">
        <f>データ!$M$6</f>
        <v>非設置</v>
      </c>
      <c r="AE8" s="76"/>
      <c r="AF8" s="76"/>
      <c r="AG8" s="76"/>
      <c r="AH8" s="76"/>
      <c r="AI8" s="76"/>
      <c r="AJ8" s="76"/>
      <c r="AK8" s="2"/>
      <c r="AL8" s="59">
        <f>データ!$R$6</f>
        <v>53981</v>
      </c>
      <c r="AM8" s="59"/>
      <c r="AN8" s="59"/>
      <c r="AO8" s="59"/>
      <c r="AP8" s="59"/>
      <c r="AQ8" s="59"/>
      <c r="AR8" s="59"/>
      <c r="AS8" s="59"/>
      <c r="AT8" s="56">
        <f>データ!$S$6</f>
        <v>13.56</v>
      </c>
      <c r="AU8" s="57"/>
      <c r="AV8" s="57"/>
      <c r="AW8" s="57"/>
      <c r="AX8" s="57"/>
      <c r="AY8" s="57"/>
      <c r="AZ8" s="57"/>
      <c r="BA8" s="57"/>
      <c r="BB8" s="46">
        <f>データ!$T$6</f>
        <v>3980.9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88.49</v>
      </c>
      <c r="J10" s="57"/>
      <c r="K10" s="57"/>
      <c r="L10" s="57"/>
      <c r="M10" s="57"/>
      <c r="N10" s="57"/>
      <c r="O10" s="58"/>
      <c r="P10" s="46">
        <f>データ!$P$6</f>
        <v>99.02</v>
      </c>
      <c r="Q10" s="46"/>
      <c r="R10" s="46"/>
      <c r="S10" s="46"/>
      <c r="T10" s="46"/>
      <c r="U10" s="46"/>
      <c r="V10" s="46"/>
      <c r="W10" s="59">
        <f>データ!$Q$6</f>
        <v>2123</v>
      </c>
      <c r="X10" s="59"/>
      <c r="Y10" s="59"/>
      <c r="Z10" s="59"/>
      <c r="AA10" s="59"/>
      <c r="AB10" s="59"/>
      <c r="AC10" s="59"/>
      <c r="AD10" s="2"/>
      <c r="AE10" s="2"/>
      <c r="AF10" s="2"/>
      <c r="AG10" s="2"/>
      <c r="AH10" s="2"/>
      <c r="AI10" s="2"/>
      <c r="AJ10" s="2"/>
      <c r="AK10" s="2"/>
      <c r="AL10" s="59">
        <f>データ!$U$6</f>
        <v>53370</v>
      </c>
      <c r="AM10" s="59"/>
      <c r="AN10" s="59"/>
      <c r="AO10" s="59"/>
      <c r="AP10" s="59"/>
      <c r="AQ10" s="59"/>
      <c r="AR10" s="59"/>
      <c r="AS10" s="59"/>
      <c r="AT10" s="56">
        <f>データ!$V$6</f>
        <v>11.8</v>
      </c>
      <c r="AU10" s="57"/>
      <c r="AV10" s="57"/>
      <c r="AW10" s="57"/>
      <c r="AX10" s="57"/>
      <c r="AY10" s="57"/>
      <c r="AZ10" s="57"/>
      <c r="BA10" s="57"/>
      <c r="BB10" s="46">
        <f>データ!$W$6</f>
        <v>4522.88</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112</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113</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NjForC7yxMaDcHrWSnx2A8UMq6AQRzLrb87Q5aEhWJI0VbrXbjtoxvxK016Gn0Wdzjh8+PUlImXzDo1eCazHA==" saltValue="BV0r1j2lZNnBn6PDzaNG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172120</v>
      </c>
      <c r="D6" s="20">
        <f t="shared" si="3"/>
        <v>46</v>
      </c>
      <c r="E6" s="20">
        <f t="shared" si="3"/>
        <v>1</v>
      </c>
      <c r="F6" s="20">
        <f t="shared" si="3"/>
        <v>0</v>
      </c>
      <c r="G6" s="20">
        <f t="shared" si="3"/>
        <v>1</v>
      </c>
      <c r="H6" s="20" t="str">
        <f t="shared" si="3"/>
        <v>石川県　野々市市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88.49</v>
      </c>
      <c r="P6" s="21">
        <f t="shared" si="3"/>
        <v>99.02</v>
      </c>
      <c r="Q6" s="21">
        <f t="shared" si="3"/>
        <v>2123</v>
      </c>
      <c r="R6" s="21">
        <f t="shared" si="3"/>
        <v>53981</v>
      </c>
      <c r="S6" s="21">
        <f t="shared" si="3"/>
        <v>13.56</v>
      </c>
      <c r="T6" s="21">
        <f t="shared" si="3"/>
        <v>3980.9</v>
      </c>
      <c r="U6" s="21">
        <f t="shared" si="3"/>
        <v>53370</v>
      </c>
      <c r="V6" s="21">
        <f t="shared" si="3"/>
        <v>11.8</v>
      </c>
      <c r="W6" s="21">
        <f t="shared" si="3"/>
        <v>4522.88</v>
      </c>
      <c r="X6" s="22">
        <f>IF(X7="",NA(),X7)</f>
        <v>121.08</v>
      </c>
      <c r="Y6" s="22">
        <f t="shared" ref="Y6:AG6" si="4">IF(Y7="",NA(),Y7)</f>
        <v>118.8</v>
      </c>
      <c r="Z6" s="22">
        <f t="shared" si="4"/>
        <v>115.98</v>
      </c>
      <c r="AA6" s="22">
        <f t="shared" si="4"/>
        <v>115.8</v>
      </c>
      <c r="AB6" s="22">
        <f t="shared" si="4"/>
        <v>123.23</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821.56</v>
      </c>
      <c r="AU6" s="22">
        <f t="shared" ref="AU6:BC6" si="6">IF(AU7="",NA(),AU7)</f>
        <v>584.88</v>
      </c>
      <c r="AV6" s="22">
        <f t="shared" si="6"/>
        <v>696.41</v>
      </c>
      <c r="AW6" s="22">
        <f t="shared" si="6"/>
        <v>702.77</v>
      </c>
      <c r="AX6" s="22">
        <f t="shared" si="6"/>
        <v>918.53</v>
      </c>
      <c r="AY6" s="22">
        <f t="shared" si="6"/>
        <v>355.5</v>
      </c>
      <c r="AZ6" s="22">
        <f t="shared" si="6"/>
        <v>349.83</v>
      </c>
      <c r="BA6" s="22">
        <f t="shared" si="6"/>
        <v>360.86</v>
      </c>
      <c r="BB6" s="22">
        <f t="shared" si="6"/>
        <v>350.79</v>
      </c>
      <c r="BC6" s="22">
        <f t="shared" si="6"/>
        <v>354.57</v>
      </c>
      <c r="BD6" s="21" t="str">
        <f>IF(BD7="","",IF(BD7="-","【-】","【"&amp;SUBSTITUTE(TEXT(BD7,"#,##0.00"),"-","△")&amp;"】"))</f>
        <v>【261.51】</v>
      </c>
      <c r="BE6" s="22">
        <f>IF(BE7="",NA(),BE7)</f>
        <v>172.19</v>
      </c>
      <c r="BF6" s="22">
        <f t="shared" ref="BF6:BN6" si="7">IF(BF7="",NA(),BF7)</f>
        <v>173.87</v>
      </c>
      <c r="BG6" s="22">
        <f t="shared" si="7"/>
        <v>168.08</v>
      </c>
      <c r="BH6" s="22">
        <f t="shared" si="7"/>
        <v>163.81</v>
      </c>
      <c r="BI6" s="22">
        <f t="shared" si="7"/>
        <v>150.53</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124.52</v>
      </c>
      <c r="BQ6" s="22">
        <f t="shared" ref="BQ6:BY6" si="8">IF(BQ7="",NA(),BQ7)</f>
        <v>122</v>
      </c>
      <c r="BR6" s="22">
        <f t="shared" si="8"/>
        <v>118.34</v>
      </c>
      <c r="BS6" s="22">
        <f t="shared" si="8"/>
        <v>117.48</v>
      </c>
      <c r="BT6" s="22">
        <f t="shared" si="8"/>
        <v>127.77</v>
      </c>
      <c r="BU6" s="22">
        <f t="shared" si="8"/>
        <v>104.57</v>
      </c>
      <c r="BV6" s="22">
        <f t="shared" si="8"/>
        <v>103.54</v>
      </c>
      <c r="BW6" s="22">
        <f t="shared" si="8"/>
        <v>103.32</v>
      </c>
      <c r="BX6" s="22">
        <f t="shared" si="8"/>
        <v>100.85</v>
      </c>
      <c r="BY6" s="22">
        <f t="shared" si="8"/>
        <v>103.79</v>
      </c>
      <c r="BZ6" s="21" t="str">
        <f>IF(BZ7="","",IF(BZ7="-","【-】","【"&amp;SUBSTITUTE(TEXT(BZ7,"#,##0.00"),"-","△")&amp;"】"))</f>
        <v>【102.35】</v>
      </c>
      <c r="CA6" s="22">
        <f>IF(CA7="",NA(),CA7)</f>
        <v>90.19</v>
      </c>
      <c r="CB6" s="22">
        <f t="shared" ref="CB6:CJ6" si="9">IF(CB7="",NA(),CB7)</f>
        <v>93.65</v>
      </c>
      <c r="CC6" s="22">
        <f t="shared" si="9"/>
        <v>95.17</v>
      </c>
      <c r="CD6" s="22">
        <f t="shared" si="9"/>
        <v>89.92</v>
      </c>
      <c r="CE6" s="22">
        <f t="shared" si="9"/>
        <v>88.68</v>
      </c>
      <c r="CF6" s="22">
        <f t="shared" si="9"/>
        <v>165.47</v>
      </c>
      <c r="CG6" s="22">
        <f t="shared" si="9"/>
        <v>167.46</v>
      </c>
      <c r="CH6" s="22">
        <f t="shared" si="9"/>
        <v>168.56</v>
      </c>
      <c r="CI6" s="22">
        <f t="shared" si="9"/>
        <v>167.1</v>
      </c>
      <c r="CJ6" s="22">
        <f t="shared" si="9"/>
        <v>167.86</v>
      </c>
      <c r="CK6" s="21" t="str">
        <f>IF(CK7="","",IF(CK7="-","【-】","【"&amp;SUBSTITUTE(TEXT(CK7,"#,##0.00"),"-","△")&amp;"】"))</f>
        <v>【167.74】</v>
      </c>
      <c r="CL6" s="22">
        <f>IF(CL7="",NA(),CL7)</f>
        <v>53.14</v>
      </c>
      <c r="CM6" s="22">
        <f t="shared" ref="CM6:CU6" si="10">IF(CM7="",NA(),CM7)</f>
        <v>51.24</v>
      </c>
      <c r="CN6" s="22">
        <f t="shared" si="10"/>
        <v>51.5</v>
      </c>
      <c r="CO6" s="22">
        <f t="shared" si="10"/>
        <v>53.65</v>
      </c>
      <c r="CP6" s="22">
        <f t="shared" si="10"/>
        <v>49.08</v>
      </c>
      <c r="CQ6" s="22">
        <f t="shared" si="10"/>
        <v>59.74</v>
      </c>
      <c r="CR6" s="22">
        <f t="shared" si="10"/>
        <v>59.46</v>
      </c>
      <c r="CS6" s="22">
        <f t="shared" si="10"/>
        <v>59.51</v>
      </c>
      <c r="CT6" s="22">
        <f t="shared" si="10"/>
        <v>59.91</v>
      </c>
      <c r="CU6" s="22">
        <f t="shared" si="10"/>
        <v>59.4</v>
      </c>
      <c r="CV6" s="21" t="str">
        <f>IF(CV7="","",IF(CV7="-","【-】","【"&amp;SUBSTITUTE(TEXT(CV7,"#,##0.00"),"-","△")&amp;"】"))</f>
        <v>【60.29】</v>
      </c>
      <c r="CW6" s="22">
        <f>IF(CW7="",NA(),CW7)</f>
        <v>99.23</v>
      </c>
      <c r="CX6" s="22">
        <f t="shared" ref="CX6:DF6" si="11">IF(CX7="",NA(),CX7)</f>
        <v>98.18</v>
      </c>
      <c r="CY6" s="22">
        <f t="shared" si="11"/>
        <v>97.49</v>
      </c>
      <c r="CZ6" s="22">
        <f t="shared" si="11"/>
        <v>97.25</v>
      </c>
      <c r="DA6" s="22">
        <f t="shared" si="11"/>
        <v>97.95</v>
      </c>
      <c r="DB6" s="22">
        <f t="shared" si="11"/>
        <v>87.28</v>
      </c>
      <c r="DC6" s="22">
        <f t="shared" si="11"/>
        <v>87.41</v>
      </c>
      <c r="DD6" s="22">
        <f t="shared" si="11"/>
        <v>87.08</v>
      </c>
      <c r="DE6" s="22">
        <f t="shared" si="11"/>
        <v>87.26</v>
      </c>
      <c r="DF6" s="22">
        <f t="shared" si="11"/>
        <v>87.57</v>
      </c>
      <c r="DG6" s="21" t="str">
        <f>IF(DG7="","",IF(DG7="-","【-】","【"&amp;SUBSTITUTE(TEXT(DG7,"#,##0.00"),"-","△")&amp;"】"))</f>
        <v>【90.12】</v>
      </c>
      <c r="DH6" s="22">
        <f>IF(DH7="",NA(),DH7)</f>
        <v>45.21</v>
      </c>
      <c r="DI6" s="22">
        <f t="shared" ref="DI6:DQ6" si="12">IF(DI7="",NA(),DI7)</f>
        <v>45.24</v>
      </c>
      <c r="DJ6" s="22">
        <f t="shared" si="12"/>
        <v>46.39</v>
      </c>
      <c r="DK6" s="22">
        <f t="shared" si="12"/>
        <v>47.41</v>
      </c>
      <c r="DL6" s="22">
        <f t="shared" si="12"/>
        <v>48.27</v>
      </c>
      <c r="DM6" s="22">
        <f t="shared" si="12"/>
        <v>46.94</v>
      </c>
      <c r="DN6" s="22">
        <f t="shared" si="12"/>
        <v>47.62</v>
      </c>
      <c r="DO6" s="22">
        <f t="shared" si="12"/>
        <v>48.55</v>
      </c>
      <c r="DP6" s="22">
        <f t="shared" si="12"/>
        <v>49.2</v>
      </c>
      <c r="DQ6" s="22">
        <f t="shared" si="12"/>
        <v>50.01</v>
      </c>
      <c r="DR6" s="21" t="str">
        <f>IF(DR7="","",IF(DR7="-","【-】","【"&amp;SUBSTITUTE(TEXT(DR7,"#,##0.00"),"-","△")&amp;"】"))</f>
        <v>【50.88】</v>
      </c>
      <c r="DS6" s="21">
        <f>IF(DS7="",NA(),DS7)</f>
        <v>0</v>
      </c>
      <c r="DT6" s="22">
        <f t="shared" ref="DT6:EB6" si="13">IF(DT7="",NA(),DT7)</f>
        <v>6.36</v>
      </c>
      <c r="DU6" s="22">
        <f t="shared" si="13"/>
        <v>14.29</v>
      </c>
      <c r="DV6" s="22">
        <f t="shared" si="13"/>
        <v>22.75</v>
      </c>
      <c r="DW6" s="22">
        <f t="shared" si="13"/>
        <v>23.3</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0.24</v>
      </c>
      <c r="EE6" s="22">
        <f t="shared" ref="EE6:EM6" si="14">IF(EE7="",NA(),EE7)</f>
        <v>0.53</v>
      </c>
      <c r="EF6" s="22">
        <f t="shared" si="14"/>
        <v>1.43</v>
      </c>
      <c r="EG6" s="22">
        <f t="shared" si="14"/>
        <v>0.17</v>
      </c>
      <c r="EH6" s="22">
        <f t="shared" si="14"/>
        <v>1.43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172120</v>
      </c>
      <c r="D7" s="24">
        <v>46</v>
      </c>
      <c r="E7" s="24">
        <v>1</v>
      </c>
      <c r="F7" s="24">
        <v>0</v>
      </c>
      <c r="G7" s="24">
        <v>1</v>
      </c>
      <c r="H7" s="24" t="s">
        <v>93</v>
      </c>
      <c r="I7" s="24" t="s">
        <v>94</v>
      </c>
      <c r="J7" s="24" t="s">
        <v>95</v>
      </c>
      <c r="K7" s="24" t="s">
        <v>96</v>
      </c>
      <c r="L7" s="24" t="s">
        <v>97</v>
      </c>
      <c r="M7" s="24" t="s">
        <v>98</v>
      </c>
      <c r="N7" s="25" t="s">
        <v>99</v>
      </c>
      <c r="O7" s="25">
        <v>88.49</v>
      </c>
      <c r="P7" s="25">
        <v>99.02</v>
      </c>
      <c r="Q7" s="25">
        <v>2123</v>
      </c>
      <c r="R7" s="25">
        <v>53981</v>
      </c>
      <c r="S7" s="25">
        <v>13.56</v>
      </c>
      <c r="T7" s="25">
        <v>3980.9</v>
      </c>
      <c r="U7" s="25">
        <v>53370</v>
      </c>
      <c r="V7" s="25">
        <v>11.8</v>
      </c>
      <c r="W7" s="25">
        <v>4522.88</v>
      </c>
      <c r="X7" s="25">
        <v>121.08</v>
      </c>
      <c r="Y7" s="25">
        <v>118.8</v>
      </c>
      <c r="Z7" s="25">
        <v>115.98</v>
      </c>
      <c r="AA7" s="25">
        <v>115.8</v>
      </c>
      <c r="AB7" s="25">
        <v>123.23</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821.56</v>
      </c>
      <c r="AU7" s="25">
        <v>584.88</v>
      </c>
      <c r="AV7" s="25">
        <v>696.41</v>
      </c>
      <c r="AW7" s="25">
        <v>702.77</v>
      </c>
      <c r="AX7" s="25">
        <v>918.53</v>
      </c>
      <c r="AY7" s="25">
        <v>355.5</v>
      </c>
      <c r="AZ7" s="25">
        <v>349.83</v>
      </c>
      <c r="BA7" s="25">
        <v>360.86</v>
      </c>
      <c r="BB7" s="25">
        <v>350.79</v>
      </c>
      <c r="BC7" s="25">
        <v>354.57</v>
      </c>
      <c r="BD7" s="25">
        <v>261.51</v>
      </c>
      <c r="BE7" s="25">
        <v>172.19</v>
      </c>
      <c r="BF7" s="25">
        <v>173.87</v>
      </c>
      <c r="BG7" s="25">
        <v>168.08</v>
      </c>
      <c r="BH7" s="25">
        <v>163.81</v>
      </c>
      <c r="BI7" s="25">
        <v>150.53</v>
      </c>
      <c r="BJ7" s="25">
        <v>312.58</v>
      </c>
      <c r="BK7" s="25">
        <v>314.87</v>
      </c>
      <c r="BL7" s="25">
        <v>309.27999999999997</v>
      </c>
      <c r="BM7" s="25">
        <v>322.92</v>
      </c>
      <c r="BN7" s="25">
        <v>303.45999999999998</v>
      </c>
      <c r="BO7" s="25">
        <v>265.16000000000003</v>
      </c>
      <c r="BP7" s="25">
        <v>124.52</v>
      </c>
      <c r="BQ7" s="25">
        <v>122</v>
      </c>
      <c r="BR7" s="25">
        <v>118.34</v>
      </c>
      <c r="BS7" s="25">
        <v>117.48</v>
      </c>
      <c r="BT7" s="25">
        <v>127.77</v>
      </c>
      <c r="BU7" s="25">
        <v>104.57</v>
      </c>
      <c r="BV7" s="25">
        <v>103.54</v>
      </c>
      <c r="BW7" s="25">
        <v>103.32</v>
      </c>
      <c r="BX7" s="25">
        <v>100.85</v>
      </c>
      <c r="BY7" s="25">
        <v>103.79</v>
      </c>
      <c r="BZ7" s="25">
        <v>102.35</v>
      </c>
      <c r="CA7" s="25">
        <v>90.19</v>
      </c>
      <c r="CB7" s="25">
        <v>93.65</v>
      </c>
      <c r="CC7" s="25">
        <v>95.17</v>
      </c>
      <c r="CD7" s="25">
        <v>89.92</v>
      </c>
      <c r="CE7" s="25">
        <v>88.68</v>
      </c>
      <c r="CF7" s="25">
        <v>165.47</v>
      </c>
      <c r="CG7" s="25">
        <v>167.46</v>
      </c>
      <c r="CH7" s="25">
        <v>168.56</v>
      </c>
      <c r="CI7" s="25">
        <v>167.1</v>
      </c>
      <c r="CJ7" s="25">
        <v>167.86</v>
      </c>
      <c r="CK7" s="25">
        <v>167.74</v>
      </c>
      <c r="CL7" s="25">
        <v>53.14</v>
      </c>
      <c r="CM7" s="25">
        <v>51.24</v>
      </c>
      <c r="CN7" s="25">
        <v>51.5</v>
      </c>
      <c r="CO7" s="25">
        <v>53.65</v>
      </c>
      <c r="CP7" s="25">
        <v>49.08</v>
      </c>
      <c r="CQ7" s="25">
        <v>59.74</v>
      </c>
      <c r="CR7" s="25">
        <v>59.46</v>
      </c>
      <c r="CS7" s="25">
        <v>59.51</v>
      </c>
      <c r="CT7" s="25">
        <v>59.91</v>
      </c>
      <c r="CU7" s="25">
        <v>59.4</v>
      </c>
      <c r="CV7" s="25">
        <v>60.29</v>
      </c>
      <c r="CW7" s="25">
        <v>99.23</v>
      </c>
      <c r="CX7" s="25">
        <v>98.18</v>
      </c>
      <c r="CY7" s="25">
        <v>97.49</v>
      </c>
      <c r="CZ7" s="25">
        <v>97.25</v>
      </c>
      <c r="DA7" s="25">
        <v>97.95</v>
      </c>
      <c r="DB7" s="25">
        <v>87.28</v>
      </c>
      <c r="DC7" s="25">
        <v>87.41</v>
      </c>
      <c r="DD7" s="25">
        <v>87.08</v>
      </c>
      <c r="DE7" s="25">
        <v>87.26</v>
      </c>
      <c r="DF7" s="25">
        <v>87.57</v>
      </c>
      <c r="DG7" s="25">
        <v>90.12</v>
      </c>
      <c r="DH7" s="25">
        <v>45.21</v>
      </c>
      <c r="DI7" s="25">
        <v>45.24</v>
      </c>
      <c r="DJ7" s="25">
        <v>46.39</v>
      </c>
      <c r="DK7" s="25">
        <v>47.41</v>
      </c>
      <c r="DL7" s="25">
        <v>48.27</v>
      </c>
      <c r="DM7" s="25">
        <v>46.94</v>
      </c>
      <c r="DN7" s="25">
        <v>47.62</v>
      </c>
      <c r="DO7" s="25">
        <v>48.55</v>
      </c>
      <c r="DP7" s="25">
        <v>49.2</v>
      </c>
      <c r="DQ7" s="25">
        <v>50.01</v>
      </c>
      <c r="DR7" s="25">
        <v>50.88</v>
      </c>
      <c r="DS7" s="25">
        <v>0</v>
      </c>
      <c r="DT7" s="25">
        <v>6.36</v>
      </c>
      <c r="DU7" s="25">
        <v>14.29</v>
      </c>
      <c r="DV7" s="25">
        <v>22.75</v>
      </c>
      <c r="DW7" s="25">
        <v>23.3</v>
      </c>
      <c r="DX7" s="25">
        <v>14.48</v>
      </c>
      <c r="DY7" s="25">
        <v>16.27</v>
      </c>
      <c r="DZ7" s="25">
        <v>17.11</v>
      </c>
      <c r="EA7" s="25">
        <v>18.329999999999998</v>
      </c>
      <c r="EB7" s="25">
        <v>20.27</v>
      </c>
      <c r="EC7" s="25">
        <v>22.3</v>
      </c>
      <c r="ED7" s="25">
        <v>0.24</v>
      </c>
      <c r="EE7" s="25">
        <v>0.53</v>
      </c>
      <c r="EF7" s="25">
        <v>1.43</v>
      </c>
      <c r="EG7" s="25">
        <v>0.17</v>
      </c>
      <c r="EH7" s="25">
        <v>1.43</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小杉進也</cp:lastModifiedBy>
  <dcterms:created xsi:type="dcterms:W3CDTF">2022-12-01T00:57:40Z</dcterms:created>
  <dcterms:modified xsi:type="dcterms:W3CDTF">2023-01-18T02:33:35Z</dcterms:modified>
  <cp:category/>
</cp:coreProperties>
</file>