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n1pfl1\☆介護長寿課\B-11：居宅介護支援・介護予防支援事業所指定関係\介護予防支援事業者指定関係\R6.4.1介護予防支援事業所（指定書類）\"/>
    </mc:Choice>
  </mc:AlternateContent>
  <xr:revisionPtr revIDLastSave="0" documentId="13_ncr:1_{5EECC193-EC09-4737-B78D-A086D7E601B4}" xr6:coauthVersionLast="44" xr6:coauthVersionMax="47" xr10:uidLastSave="{00000000-0000-0000-0000-000000000000}"/>
  <bookViews>
    <workbookView xWindow="-120" yWindow="-120" windowWidth="29040" windowHeight="15840" tabRatio="665" activeTab="1" xr2:uid="{00000000-000D-0000-FFFF-FFFF00000000}"/>
  </bookViews>
  <sheets>
    <sheet name="【記載例】介護予防支援" sheetId="10" r:id="rId1"/>
    <sheet name="介護予防支援" sheetId="1" r:id="rId2"/>
    <sheet name="記入方法" sheetId="5" r:id="rId3"/>
    <sheet name="プルダウン・リスト" sheetId="2" r:id="rId4"/>
  </sheets>
  <definedNames>
    <definedName name="_xlnm.Print_Area" localSheetId="0">【記載例】介護予防支援!$A$1:$BD$51</definedName>
    <definedName name="_xlnm.Print_Area" localSheetId="1">介護予防支援!$A$1:$BD$51</definedName>
    <definedName name="_xlnm.Print_Area" localSheetId="2">記入方法!$A$1:$O$77</definedName>
    <definedName name="_xlnm.Print_Titles" localSheetId="0">【記載例】介護予防支援!$1:$13</definedName>
    <definedName name="_xlnm.Print_Titles" localSheetId="1">介護予防支援!$1:$13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7"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<sst xmlns="http://schemas.openxmlformats.org/spreadsheetml/2006/main" count="307" uniqueCount="147">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</sst>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Normal="55" zoomScaleSheetLayoutView="100" workbookViewId="0">
      <selection activeCell="C2" sqref="C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9" t="s">
        <v>110</v>
      </c>
      <c r="AN1" s="159"/>
      <c r="AO1" s="159"/>
      <c r="AP1" s="159"/>
      <c r="AQ1" s="159"/>
      <c r="AR1" s="159"/>
      <c r="AS1" s="159"/>
      <c r="AT1" s="159"/>
      <c r="AU1" s="159"/>
      <c r="AV1" s="159"/>
      <c r="AW1" s="159"/>
      <c r="AX1" s="159"/>
      <c r="AY1" s="159"/>
      <c r="AZ1" s="159"/>
      <c r="BA1" s="15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0">
        <v>6</v>
      </c>
      <c r="V2" s="160"/>
      <c r="W2" s="39" t="s">
        <v>16</v>
      </c>
      <c r="X2" s="161">
        <f>IF(U2=0,"",YEAR(DATE(2018+U2,1,1)))</f>
        <v>2024</v>
      </c>
      <c r="Y2" s="161"/>
      <c r="Z2" s="41" t="s">
        <v>20</v>
      </c>
      <c r="AA2" s="41" t="s">
        <v>21</v>
      </c>
      <c r="AB2" s="160">
        <v>4</v>
      </c>
      <c r="AC2" s="160"/>
      <c r="AD2" s="41" t="s">
        <v>22</v>
      </c>
      <c r="AE2" s="41"/>
      <c r="AF2" s="41"/>
      <c r="AG2" s="41"/>
      <c r="AH2" s="41"/>
      <c r="AI2" s="41"/>
      <c r="AJ2" s="40"/>
      <c r="AK2" s="39" t="s">
        <v>17</v>
      </c>
      <c r="AL2" s="39" t="s">
        <v>16</v>
      </c>
      <c r="AM2" s="160" t="s">
        <v>108</v>
      </c>
      <c r="AN2" s="160"/>
      <c r="AO2" s="160"/>
      <c r="AP2" s="160"/>
      <c r="AQ2" s="160"/>
      <c r="AR2" s="160"/>
      <c r="AS2" s="160"/>
      <c r="AT2" s="160"/>
      <c r="AU2" s="160"/>
      <c r="AV2" s="160"/>
      <c r="AW2" s="160"/>
      <c r="AX2" s="160"/>
      <c r="AY2" s="160"/>
      <c r="AZ2" s="160"/>
      <c r="BA2" s="1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162" t="s">
        <v>98</v>
      </c>
      <c r="BA3" s="162"/>
      <c r="BB3" s="162"/>
      <c r="BC3" s="16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62" t="s">
        <v>93</v>
      </c>
      <c r="BA4" s="162"/>
      <c r="BB4" s="162"/>
      <c r="BC4" s="16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3">
        <v>40</v>
      </c>
      <c r="AW5" s="154"/>
      <c r="AX5" s="61" t="s">
        <v>23</v>
      </c>
      <c r="AY5" s="60"/>
      <c r="AZ5" s="155">
        <v>160</v>
      </c>
      <c r="BA5" s="156"/>
      <c r="BB5" s="61" t="s">
        <v>83</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124</v>
      </c>
      <c r="AR6" s="60"/>
      <c r="AS6" s="150"/>
      <c r="AT6" s="150"/>
      <c r="AU6" s="150"/>
      <c r="AV6" s="60"/>
      <c r="AW6" s="60"/>
      <c r="AX6" s="151"/>
      <c r="AY6" s="60"/>
      <c r="AZ6" s="153">
        <v>100</v>
      </c>
      <c r="BA6" s="154"/>
      <c r="BB6" s="152" t="s">
        <v>123</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7">
        <f>DAY(EOMONTH(DATE(X2,AB2,1),0))</f>
        <v>30</v>
      </c>
      <c r="BA7" s="158"/>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76" t="s">
        <v>26</v>
      </c>
      <c r="C9" s="179" t="s">
        <v>125</v>
      </c>
      <c r="D9" s="180"/>
      <c r="E9" s="185" t="s">
        <v>126</v>
      </c>
      <c r="F9" s="180"/>
      <c r="G9" s="185" t="s">
        <v>127</v>
      </c>
      <c r="H9" s="179"/>
      <c r="I9" s="179"/>
      <c r="J9" s="179"/>
      <c r="K9" s="180"/>
      <c r="L9" s="185" t="s">
        <v>128</v>
      </c>
      <c r="M9" s="179"/>
      <c r="N9" s="179"/>
      <c r="O9" s="188"/>
      <c r="P9" s="191" t="s">
        <v>129</v>
      </c>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63" t="str">
        <f>IF(AZ3="４週","(10)1～4週目の勤務時間数合計","(10)1か月の勤務時間数合計")</f>
        <v>(10)1～4週目の勤務時間数合計</v>
      </c>
      <c r="AV9" s="164"/>
      <c r="AW9" s="163" t="s">
        <v>130</v>
      </c>
      <c r="AX9" s="164"/>
      <c r="AY9" s="171" t="s">
        <v>131</v>
      </c>
      <c r="AZ9" s="171"/>
      <c r="BA9" s="171"/>
      <c r="BB9" s="171"/>
      <c r="BC9" s="171"/>
      <c r="BD9" s="171"/>
    </row>
    <row r="10" spans="1:57" ht="20.25" customHeight="1" thickBot="1" x14ac:dyDescent="0.45">
      <c r="A10" s="71"/>
      <c r="B10" s="177"/>
      <c r="C10" s="181"/>
      <c r="D10" s="182"/>
      <c r="E10" s="186"/>
      <c r="F10" s="182"/>
      <c r="G10" s="186"/>
      <c r="H10" s="181"/>
      <c r="I10" s="181"/>
      <c r="J10" s="181"/>
      <c r="K10" s="182"/>
      <c r="L10" s="186"/>
      <c r="M10" s="181"/>
      <c r="N10" s="181"/>
      <c r="O10" s="189"/>
      <c r="P10" s="173" t="s">
        <v>10</v>
      </c>
      <c r="Q10" s="174"/>
      <c r="R10" s="174"/>
      <c r="S10" s="174"/>
      <c r="T10" s="174"/>
      <c r="U10" s="174"/>
      <c r="V10" s="175"/>
      <c r="W10" s="173" t="s">
        <v>11</v>
      </c>
      <c r="X10" s="174"/>
      <c r="Y10" s="174"/>
      <c r="Z10" s="174"/>
      <c r="AA10" s="174"/>
      <c r="AB10" s="174"/>
      <c r="AC10" s="175"/>
      <c r="AD10" s="173" t="s">
        <v>12</v>
      </c>
      <c r="AE10" s="174"/>
      <c r="AF10" s="174"/>
      <c r="AG10" s="174"/>
      <c r="AH10" s="174"/>
      <c r="AI10" s="174"/>
      <c r="AJ10" s="175"/>
      <c r="AK10" s="173" t="s">
        <v>13</v>
      </c>
      <c r="AL10" s="174"/>
      <c r="AM10" s="174"/>
      <c r="AN10" s="174"/>
      <c r="AO10" s="174"/>
      <c r="AP10" s="174"/>
      <c r="AQ10" s="175"/>
      <c r="AR10" s="173" t="s">
        <v>14</v>
      </c>
      <c r="AS10" s="174"/>
      <c r="AT10" s="175"/>
      <c r="AU10" s="165"/>
      <c r="AV10" s="166"/>
      <c r="AW10" s="165"/>
      <c r="AX10" s="166"/>
      <c r="AY10" s="171"/>
      <c r="AZ10" s="171"/>
      <c r="BA10" s="171"/>
      <c r="BB10" s="171"/>
      <c r="BC10" s="171"/>
      <c r="BD10" s="171"/>
    </row>
    <row r="11" spans="1:57" ht="20.25" customHeight="1" thickBot="1" x14ac:dyDescent="0.45">
      <c r="A11" s="71"/>
      <c r="B11" s="177"/>
      <c r="C11" s="181"/>
      <c r="D11" s="182"/>
      <c r="E11" s="186"/>
      <c r="F11" s="182"/>
      <c r="G11" s="186"/>
      <c r="H11" s="181"/>
      <c r="I11" s="181"/>
      <c r="J11" s="181"/>
      <c r="K11" s="182"/>
      <c r="L11" s="186"/>
      <c r="M11" s="181"/>
      <c r="N11" s="181"/>
      <c r="O11" s="189"/>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65"/>
      <c r="AV11" s="166"/>
      <c r="AW11" s="165"/>
      <c r="AX11" s="166"/>
      <c r="AY11" s="171"/>
      <c r="AZ11" s="171"/>
      <c r="BA11" s="171"/>
      <c r="BB11" s="171"/>
      <c r="BC11" s="171"/>
      <c r="BD11" s="171"/>
    </row>
    <row r="12" spans="1:57" ht="20.25" hidden="1" customHeight="1" thickBot="1" x14ac:dyDescent="0.45">
      <c r="A12" s="71"/>
      <c r="B12" s="177"/>
      <c r="C12" s="181"/>
      <c r="D12" s="182"/>
      <c r="E12" s="186"/>
      <c r="F12" s="182"/>
      <c r="G12" s="186"/>
      <c r="H12" s="181"/>
      <c r="I12" s="181"/>
      <c r="J12" s="181"/>
      <c r="K12" s="182"/>
      <c r="L12" s="186"/>
      <c r="M12" s="181"/>
      <c r="N12" s="181"/>
      <c r="O12" s="189"/>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67"/>
      <c r="AV12" s="168"/>
      <c r="AW12" s="167"/>
      <c r="AX12" s="168"/>
      <c r="AY12" s="172"/>
      <c r="AZ12" s="172"/>
      <c r="BA12" s="172"/>
      <c r="BB12" s="172"/>
      <c r="BC12" s="172"/>
      <c r="BD12" s="172"/>
    </row>
    <row r="13" spans="1:57" ht="20.25" customHeight="1" thickBot="1" x14ac:dyDescent="0.45">
      <c r="A13" s="71"/>
      <c r="B13" s="178"/>
      <c r="C13" s="183"/>
      <c r="D13" s="184"/>
      <c r="E13" s="187"/>
      <c r="F13" s="184"/>
      <c r="G13" s="187"/>
      <c r="H13" s="183"/>
      <c r="I13" s="183"/>
      <c r="J13" s="183"/>
      <c r="K13" s="184"/>
      <c r="L13" s="187"/>
      <c r="M13" s="183"/>
      <c r="N13" s="183"/>
      <c r="O13" s="190"/>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69"/>
      <c r="AV13" s="170"/>
      <c r="AW13" s="169"/>
      <c r="AX13" s="170"/>
      <c r="AY13" s="172"/>
      <c r="AZ13" s="172"/>
      <c r="BA13" s="172"/>
      <c r="BB13" s="172"/>
      <c r="BC13" s="172"/>
      <c r="BD13" s="172"/>
    </row>
    <row r="14" spans="1:57" ht="39.950000000000003" customHeight="1" x14ac:dyDescent="0.4">
      <c r="A14" s="71"/>
      <c r="B14" s="85">
        <v>1</v>
      </c>
      <c r="C14" s="213" t="s">
        <v>2</v>
      </c>
      <c r="D14" s="214"/>
      <c r="E14" s="215" t="s">
        <v>65</v>
      </c>
      <c r="F14" s="216"/>
      <c r="G14" s="217" t="s">
        <v>113</v>
      </c>
      <c r="H14" s="218"/>
      <c r="I14" s="218"/>
      <c r="J14" s="218"/>
      <c r="K14" s="219"/>
      <c r="L14" s="220" t="s">
        <v>67</v>
      </c>
      <c r="M14" s="221"/>
      <c r="N14" s="221"/>
      <c r="O14" s="222"/>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23">
        <f>IF($AZ$3="４週",SUM(P14:AQ14),IF($AZ$3="暦月",SUM(P14:AT14),""))</f>
        <v>160</v>
      </c>
      <c r="AV14" s="224"/>
      <c r="AW14" s="225">
        <f t="shared" ref="AW14:AW31" si="1">IF($AZ$3="４週",AU14/4,IF($AZ$3="暦月",AU14/($AZ$7/7),""))</f>
        <v>40</v>
      </c>
      <c r="AX14" s="226"/>
      <c r="AY14" s="193"/>
      <c r="AZ14" s="194"/>
      <c r="BA14" s="194"/>
      <c r="BB14" s="194"/>
      <c r="BC14" s="194"/>
      <c r="BD14" s="195"/>
    </row>
    <row r="15" spans="1:57" ht="39.950000000000003" customHeight="1" x14ac:dyDescent="0.4">
      <c r="A15" s="71"/>
      <c r="B15" s="86">
        <f t="shared" ref="B15:B31" si="2">B14+1</f>
        <v>2</v>
      </c>
      <c r="C15" s="196" t="s">
        <v>111</v>
      </c>
      <c r="D15" s="197"/>
      <c r="E15" s="198" t="s">
        <v>65</v>
      </c>
      <c r="F15" s="199"/>
      <c r="G15" s="200" t="s">
        <v>113</v>
      </c>
      <c r="H15" s="201"/>
      <c r="I15" s="201"/>
      <c r="J15" s="201"/>
      <c r="K15" s="202"/>
      <c r="L15" s="203" t="s">
        <v>99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210"/>
      <c r="AZ15" s="211"/>
      <c r="BA15" s="211"/>
      <c r="BB15" s="211"/>
      <c r="BC15" s="211"/>
      <c r="BD15" s="212"/>
    </row>
    <row r="16" spans="1:57" ht="39.950000000000003" customHeight="1" x14ac:dyDescent="0.4">
      <c r="A16" s="71"/>
      <c r="B16" s="86">
        <f t="shared" si="2"/>
        <v>3</v>
      </c>
      <c r="C16" s="196" t="s">
        <v>111</v>
      </c>
      <c r="D16" s="197"/>
      <c r="E16" s="198" t="s">
        <v>65</v>
      </c>
      <c r="F16" s="199"/>
      <c r="G16" s="200" t="s">
        <v>111</v>
      </c>
      <c r="H16" s="201"/>
      <c r="I16" s="201"/>
      <c r="J16" s="201"/>
      <c r="K16" s="202"/>
      <c r="L16" s="203" t="s">
        <v>77</v>
      </c>
      <c r="M16" s="204"/>
      <c r="N16" s="204"/>
      <c r="O16" s="205"/>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06">
        <f>IF($AZ$3="４週",SUM(P16:AQ16),IF($AZ$3="暦月",SUM(P16:AT16),""))</f>
        <v>160</v>
      </c>
      <c r="AV16" s="207"/>
      <c r="AW16" s="208">
        <f t="shared" si="1"/>
        <v>40</v>
      </c>
      <c r="AX16" s="209"/>
      <c r="AY16" s="210"/>
      <c r="AZ16" s="211"/>
      <c r="BA16" s="211"/>
      <c r="BB16" s="211"/>
      <c r="BC16" s="211"/>
      <c r="BD16" s="212"/>
    </row>
    <row r="17" spans="1:56" ht="39.950000000000003" customHeight="1" x14ac:dyDescent="0.4">
      <c r="A17" s="71"/>
      <c r="B17" s="86">
        <f t="shared" si="2"/>
        <v>4</v>
      </c>
      <c r="C17" s="196" t="s">
        <v>111</v>
      </c>
      <c r="D17" s="197"/>
      <c r="E17" s="198" t="s">
        <v>65</v>
      </c>
      <c r="F17" s="199"/>
      <c r="G17" s="200" t="s">
        <v>111</v>
      </c>
      <c r="H17" s="201"/>
      <c r="I17" s="201"/>
      <c r="J17" s="201"/>
      <c r="K17" s="202"/>
      <c r="L17" s="203" t="s">
        <v>79</v>
      </c>
      <c r="M17" s="204"/>
      <c r="N17" s="204"/>
      <c r="O17" s="205"/>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06">
        <f>IF($AZ$3="４週",SUM(P17:AQ17),IF($AZ$3="暦月",SUM(P17:AT17),""))</f>
        <v>160</v>
      </c>
      <c r="AV17" s="207"/>
      <c r="AW17" s="208">
        <f t="shared" si="1"/>
        <v>40</v>
      </c>
      <c r="AX17" s="209"/>
      <c r="AY17" s="210"/>
      <c r="AZ17" s="211"/>
      <c r="BA17" s="211"/>
      <c r="BB17" s="211"/>
      <c r="BC17" s="211"/>
      <c r="BD17" s="212"/>
    </row>
    <row r="18" spans="1:56" ht="39.950000000000003" customHeight="1" x14ac:dyDescent="0.4">
      <c r="A18" s="71"/>
      <c r="B18" s="86">
        <f t="shared" si="2"/>
        <v>5</v>
      </c>
      <c r="C18" s="196" t="s">
        <v>111</v>
      </c>
      <c r="D18" s="197"/>
      <c r="E18" s="198" t="s">
        <v>120</v>
      </c>
      <c r="F18" s="199"/>
      <c r="G18" s="200" t="s">
        <v>111</v>
      </c>
      <c r="H18" s="201"/>
      <c r="I18" s="201"/>
      <c r="J18" s="201"/>
      <c r="K18" s="202"/>
      <c r="L18" s="203" t="s">
        <v>78</v>
      </c>
      <c r="M18" s="204"/>
      <c r="N18" s="204"/>
      <c r="O18" s="205"/>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06">
        <f t="shared" ref="AU18:AU31" si="3">IF($AZ$3="４週",SUM(P18:AQ18),IF($AZ$3="暦月",SUM(P18:AT18),""))</f>
        <v>80</v>
      </c>
      <c r="AV18" s="207"/>
      <c r="AW18" s="208">
        <f t="shared" si="1"/>
        <v>20</v>
      </c>
      <c r="AX18" s="209"/>
      <c r="AY18" s="210"/>
      <c r="AZ18" s="211"/>
      <c r="BA18" s="211"/>
      <c r="BB18" s="211"/>
      <c r="BC18" s="211"/>
      <c r="BD18" s="212"/>
    </row>
    <row r="19" spans="1:56" ht="39.950000000000003" customHeight="1" x14ac:dyDescent="0.4">
      <c r="A19" s="71"/>
      <c r="B19" s="86">
        <f t="shared" si="2"/>
        <v>6</v>
      </c>
      <c r="C19" s="196"/>
      <c r="D19" s="197"/>
      <c r="E19" s="198"/>
      <c r="F19" s="199"/>
      <c r="G19" s="200"/>
      <c r="H19" s="201"/>
      <c r="I19" s="201"/>
      <c r="J19" s="201"/>
      <c r="K19" s="202"/>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 t="shared" si="3"/>
        <v>0</v>
      </c>
      <c r="AV19" s="207"/>
      <c r="AW19" s="208">
        <f t="shared" si="1"/>
        <v>0</v>
      </c>
      <c r="AX19" s="209"/>
      <c r="AY19" s="210"/>
      <c r="AZ19" s="211"/>
      <c r="BA19" s="211"/>
      <c r="BB19" s="211"/>
      <c r="BC19" s="211"/>
      <c r="BD19" s="212"/>
    </row>
    <row r="20" spans="1:56" ht="39.950000000000003" customHeight="1" x14ac:dyDescent="0.4">
      <c r="A20" s="71"/>
      <c r="B20" s="86">
        <f t="shared" si="2"/>
        <v>7</v>
      </c>
      <c r="C20" s="196"/>
      <c r="D20" s="197"/>
      <c r="E20" s="198"/>
      <c r="F20" s="199"/>
      <c r="G20" s="200"/>
      <c r="H20" s="201"/>
      <c r="I20" s="201"/>
      <c r="J20" s="201"/>
      <c r="K20" s="202"/>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IF($AZ$3="４週",SUM(P20:AQ20),IF($AZ$3="暦月",SUM(P20:AT20),""))</f>
        <v>0</v>
      </c>
      <c r="AV20" s="207"/>
      <c r="AW20" s="208">
        <f t="shared" si="1"/>
        <v>0</v>
      </c>
      <c r="AX20" s="209"/>
      <c r="AY20" s="210"/>
      <c r="AZ20" s="211"/>
      <c r="BA20" s="211"/>
      <c r="BB20" s="211"/>
      <c r="BC20" s="211"/>
      <c r="BD20" s="212"/>
    </row>
    <row r="21" spans="1:56" ht="39.950000000000003" customHeight="1" x14ac:dyDescent="0.4">
      <c r="A21" s="71"/>
      <c r="B21" s="86">
        <f t="shared" si="2"/>
        <v>8</v>
      </c>
      <c r="C21" s="196"/>
      <c r="D21" s="197"/>
      <c r="E21" s="198"/>
      <c r="F21" s="199"/>
      <c r="G21" s="200"/>
      <c r="H21" s="201"/>
      <c r="I21" s="201"/>
      <c r="J21" s="201"/>
      <c r="K21" s="202"/>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210"/>
      <c r="AZ21" s="211"/>
      <c r="BA21" s="211"/>
      <c r="BB21" s="211"/>
      <c r="BC21" s="211"/>
      <c r="BD21" s="212"/>
    </row>
    <row r="22" spans="1:56" ht="39.950000000000003" customHeight="1" x14ac:dyDescent="0.4">
      <c r="A22" s="71"/>
      <c r="B22" s="86">
        <f t="shared" si="2"/>
        <v>9</v>
      </c>
      <c r="C22" s="196"/>
      <c r="D22" s="197"/>
      <c r="E22" s="198"/>
      <c r="F22" s="199"/>
      <c r="G22" s="200"/>
      <c r="H22" s="201"/>
      <c r="I22" s="201"/>
      <c r="J22" s="201"/>
      <c r="K22" s="202"/>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210"/>
      <c r="AZ22" s="211"/>
      <c r="BA22" s="211"/>
      <c r="BB22" s="211"/>
      <c r="BC22" s="211"/>
      <c r="BD22" s="212"/>
    </row>
    <row r="23" spans="1:56" ht="39.950000000000003" customHeight="1" x14ac:dyDescent="0.4">
      <c r="A23" s="71"/>
      <c r="B23" s="86">
        <f t="shared" si="2"/>
        <v>10</v>
      </c>
      <c r="C23" s="196"/>
      <c r="D23" s="197"/>
      <c r="E23" s="198"/>
      <c r="F23" s="199"/>
      <c r="G23" s="200"/>
      <c r="H23" s="201"/>
      <c r="I23" s="201"/>
      <c r="J23" s="201"/>
      <c r="K23" s="202"/>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210"/>
      <c r="AZ23" s="211"/>
      <c r="BA23" s="211"/>
      <c r="BB23" s="211"/>
      <c r="BC23" s="211"/>
      <c r="BD23" s="212"/>
    </row>
    <row r="24" spans="1:56" ht="39.950000000000003" customHeight="1" x14ac:dyDescent="0.4">
      <c r="A24" s="71"/>
      <c r="B24" s="86">
        <f t="shared" si="2"/>
        <v>11</v>
      </c>
      <c r="C24" s="196"/>
      <c r="D24" s="197"/>
      <c r="E24" s="198"/>
      <c r="F24" s="199"/>
      <c r="G24" s="200"/>
      <c r="H24" s="201"/>
      <c r="I24" s="201"/>
      <c r="J24" s="201"/>
      <c r="K24" s="202"/>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210"/>
      <c r="AZ24" s="211"/>
      <c r="BA24" s="211"/>
      <c r="BB24" s="211"/>
      <c r="BC24" s="211"/>
      <c r="BD24" s="212"/>
    </row>
    <row r="25" spans="1:56" ht="39.950000000000003" customHeight="1" x14ac:dyDescent="0.4">
      <c r="A25" s="71"/>
      <c r="B25" s="86">
        <f t="shared" si="2"/>
        <v>12</v>
      </c>
      <c r="C25" s="196"/>
      <c r="D25" s="197"/>
      <c r="E25" s="198"/>
      <c r="F25" s="199"/>
      <c r="G25" s="200"/>
      <c r="H25" s="201"/>
      <c r="I25" s="201"/>
      <c r="J25" s="201"/>
      <c r="K25" s="202"/>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210"/>
      <c r="AZ25" s="211"/>
      <c r="BA25" s="211"/>
      <c r="BB25" s="211"/>
      <c r="BC25" s="211"/>
      <c r="BD25" s="212"/>
    </row>
    <row r="26" spans="1:56" ht="39.950000000000003" customHeight="1" x14ac:dyDescent="0.4">
      <c r="A26" s="71"/>
      <c r="B26" s="86">
        <f t="shared" si="2"/>
        <v>13</v>
      </c>
      <c r="C26" s="196"/>
      <c r="D26" s="197"/>
      <c r="E26" s="198"/>
      <c r="F26" s="199"/>
      <c r="G26" s="200"/>
      <c r="H26" s="201"/>
      <c r="I26" s="201"/>
      <c r="J26" s="201"/>
      <c r="K26" s="202"/>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210"/>
      <c r="AZ26" s="211"/>
      <c r="BA26" s="211"/>
      <c r="BB26" s="211"/>
      <c r="BC26" s="211"/>
      <c r="BD26" s="212"/>
    </row>
    <row r="27" spans="1:56" ht="39.950000000000003" customHeight="1" x14ac:dyDescent="0.4">
      <c r="A27" s="71"/>
      <c r="B27" s="86">
        <f t="shared" si="2"/>
        <v>14</v>
      </c>
      <c r="C27" s="196"/>
      <c r="D27" s="197"/>
      <c r="E27" s="198"/>
      <c r="F27" s="199"/>
      <c r="G27" s="200"/>
      <c r="H27" s="201"/>
      <c r="I27" s="201"/>
      <c r="J27" s="201"/>
      <c r="K27" s="202"/>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210"/>
      <c r="AZ27" s="211"/>
      <c r="BA27" s="211"/>
      <c r="BB27" s="211"/>
      <c r="BC27" s="211"/>
      <c r="BD27" s="212"/>
    </row>
    <row r="28" spans="1:56" ht="39.950000000000003" customHeight="1" x14ac:dyDescent="0.4">
      <c r="A28" s="71"/>
      <c r="B28" s="86">
        <f t="shared" si="2"/>
        <v>15</v>
      </c>
      <c r="C28" s="196"/>
      <c r="D28" s="197"/>
      <c r="E28" s="198"/>
      <c r="F28" s="199"/>
      <c r="G28" s="200"/>
      <c r="H28" s="201"/>
      <c r="I28" s="201"/>
      <c r="J28" s="201"/>
      <c r="K28" s="202"/>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210"/>
      <c r="AZ28" s="211"/>
      <c r="BA28" s="211"/>
      <c r="BB28" s="211"/>
      <c r="BC28" s="211"/>
      <c r="BD28" s="212"/>
    </row>
    <row r="29" spans="1:56" ht="39.950000000000003" customHeight="1" x14ac:dyDescent="0.4">
      <c r="A29" s="71"/>
      <c r="B29" s="86">
        <f t="shared" si="2"/>
        <v>16</v>
      </c>
      <c r="C29" s="196"/>
      <c r="D29" s="197"/>
      <c r="E29" s="198"/>
      <c r="F29" s="199"/>
      <c r="G29" s="200"/>
      <c r="H29" s="201"/>
      <c r="I29" s="201"/>
      <c r="J29" s="201"/>
      <c r="K29" s="202"/>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210"/>
      <c r="AZ29" s="211"/>
      <c r="BA29" s="211"/>
      <c r="BB29" s="211"/>
      <c r="BC29" s="211"/>
      <c r="BD29" s="212"/>
    </row>
    <row r="30" spans="1:56" ht="39.950000000000003" customHeight="1" x14ac:dyDescent="0.4">
      <c r="A30" s="71"/>
      <c r="B30" s="86">
        <f t="shared" si="2"/>
        <v>17</v>
      </c>
      <c r="C30" s="196"/>
      <c r="D30" s="197"/>
      <c r="E30" s="198"/>
      <c r="F30" s="199"/>
      <c r="G30" s="200"/>
      <c r="H30" s="201"/>
      <c r="I30" s="201"/>
      <c r="J30" s="201"/>
      <c r="K30" s="202"/>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si="3"/>
        <v>0</v>
      </c>
      <c r="AV30" s="207"/>
      <c r="AW30" s="208">
        <f t="shared" si="1"/>
        <v>0</v>
      </c>
      <c r="AX30" s="209"/>
      <c r="AY30" s="210"/>
      <c r="AZ30" s="211"/>
      <c r="BA30" s="211"/>
      <c r="BB30" s="211"/>
      <c r="BC30" s="211"/>
      <c r="BD30" s="212"/>
    </row>
    <row r="31" spans="1:56" ht="39.950000000000003" customHeight="1" thickBot="1" x14ac:dyDescent="0.45">
      <c r="A31" s="71"/>
      <c r="B31" s="87">
        <f t="shared" si="2"/>
        <v>18</v>
      </c>
      <c r="C31" s="227"/>
      <c r="D31" s="228"/>
      <c r="E31" s="229"/>
      <c r="F31" s="230"/>
      <c r="G31" s="231"/>
      <c r="H31" s="232"/>
      <c r="I31" s="232"/>
      <c r="J31" s="232"/>
      <c r="K31" s="233"/>
      <c r="L31" s="234"/>
      <c r="M31" s="235"/>
      <c r="N31" s="235"/>
      <c r="O31" s="236"/>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237">
        <f t="shared" si="3"/>
        <v>0</v>
      </c>
      <c r="AV31" s="238"/>
      <c r="AW31" s="239">
        <f t="shared" si="1"/>
        <v>0</v>
      </c>
      <c r="AX31" s="240"/>
      <c r="AY31" s="241"/>
      <c r="AZ31" s="242"/>
      <c r="BA31" s="242"/>
      <c r="BB31" s="242"/>
      <c r="BC31" s="242"/>
      <c r="BD31" s="24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x14ac:dyDescent="0.4">
      <c r="A33" s="71"/>
      <c r="B33" s="97" t="s">
        <v>132</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44" t="s">
        <v>35</v>
      </c>
      <c r="D34" s="244"/>
      <c r="E34" s="244" t="s">
        <v>36</v>
      </c>
      <c r="F34" s="244"/>
      <c r="G34" s="244"/>
      <c r="H34" s="244"/>
      <c r="I34" s="97"/>
      <c r="J34" s="246" t="s">
        <v>39</v>
      </c>
      <c r="K34" s="246"/>
      <c r="L34" s="246"/>
      <c r="M34" s="246"/>
      <c r="N34" s="67"/>
      <c r="O34" s="67"/>
      <c r="P34" s="96" t="s">
        <v>47</v>
      </c>
      <c r="Q34" s="96"/>
      <c r="R34" s="97"/>
      <c r="S34" s="97"/>
      <c r="T34" s="247" t="s">
        <v>7</v>
      </c>
      <c r="U34" s="248"/>
      <c r="V34" s="247" t="s">
        <v>8</v>
      </c>
      <c r="W34" s="249"/>
      <c r="X34" s="249"/>
      <c r="Y34" s="248"/>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45"/>
      <c r="D35" s="245"/>
      <c r="E35" s="245" t="s">
        <v>37</v>
      </c>
      <c r="F35" s="245"/>
      <c r="G35" s="245" t="s">
        <v>38</v>
      </c>
      <c r="H35" s="245"/>
      <c r="I35" s="97"/>
      <c r="J35" s="245" t="s">
        <v>37</v>
      </c>
      <c r="K35" s="245"/>
      <c r="L35" s="245" t="s">
        <v>38</v>
      </c>
      <c r="M35" s="245"/>
      <c r="N35" s="67"/>
      <c r="O35" s="67"/>
      <c r="P35" s="96" t="s">
        <v>44</v>
      </c>
      <c r="Q35" s="96"/>
      <c r="R35" s="97"/>
      <c r="S35" s="97"/>
      <c r="T35" s="247" t="s">
        <v>3</v>
      </c>
      <c r="U35" s="248"/>
      <c r="V35" s="247" t="s">
        <v>50</v>
      </c>
      <c r="W35" s="249"/>
      <c r="X35" s="249"/>
      <c r="Y35" s="248"/>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47" t="s">
        <v>3</v>
      </c>
      <c r="D36" s="248"/>
      <c r="E36" s="250">
        <f>SUMIFS($AU$14:$AV$31,$C$14:$D$31,"介護支援専門員",$E$14:$F$31,"A")</f>
        <v>480</v>
      </c>
      <c r="F36" s="251"/>
      <c r="G36" s="252">
        <f>SUMIFS($AW$14:$AX$31,$C$14:$D$31,"介護支援専門員",$E$14:$F$31,"A")</f>
        <v>120</v>
      </c>
      <c r="H36" s="253"/>
      <c r="I36" s="110"/>
      <c r="J36" s="254">
        <v>0</v>
      </c>
      <c r="K36" s="255"/>
      <c r="L36" s="254">
        <v>0</v>
      </c>
      <c r="M36" s="255"/>
      <c r="N36" s="109"/>
      <c r="O36" s="109"/>
      <c r="P36" s="254">
        <v>3</v>
      </c>
      <c r="Q36" s="255"/>
      <c r="R36" s="97"/>
      <c r="S36" s="97"/>
      <c r="T36" s="247" t="s">
        <v>4</v>
      </c>
      <c r="U36" s="248"/>
      <c r="V36" s="247" t="s">
        <v>51</v>
      </c>
      <c r="W36" s="249"/>
      <c r="X36" s="249"/>
      <c r="Y36" s="248"/>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47" t="s">
        <v>4</v>
      </c>
      <c r="D37" s="248"/>
      <c r="E37" s="250">
        <f>SUMIFS($AU$14:$AV$31,$C$14:$D$31,"介護支援専門員",$E$14:$F$31,"B")</f>
        <v>0</v>
      </c>
      <c r="F37" s="251"/>
      <c r="G37" s="252">
        <f>SUMIFS($AW$14:$AX$31,$C$14:$D$31,"介護支援専門員",$E$14:$F$31,"B")</f>
        <v>0</v>
      </c>
      <c r="H37" s="253"/>
      <c r="I37" s="110"/>
      <c r="J37" s="254">
        <v>0</v>
      </c>
      <c r="K37" s="255"/>
      <c r="L37" s="254">
        <v>0</v>
      </c>
      <c r="M37" s="255"/>
      <c r="N37" s="109"/>
      <c r="O37" s="109"/>
      <c r="P37" s="254">
        <v>0</v>
      </c>
      <c r="Q37" s="255"/>
      <c r="R37" s="97"/>
      <c r="S37" s="97"/>
      <c r="T37" s="247" t="s">
        <v>5</v>
      </c>
      <c r="U37" s="248"/>
      <c r="V37" s="247" t="s">
        <v>52</v>
      </c>
      <c r="W37" s="249"/>
      <c r="X37" s="249"/>
      <c r="Y37" s="248"/>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47" t="s">
        <v>5</v>
      </c>
      <c r="D38" s="248"/>
      <c r="E38" s="250">
        <f>SUMIFS($AU$14:$AV$31,$C$14:$D$31,"介護支援専門員",$E$14:$F$31,"C")</f>
        <v>80</v>
      </c>
      <c r="F38" s="251"/>
      <c r="G38" s="252">
        <f>SUMIFS($AW$14:$AX$31,$C$14:$D$31,"介護支援専門員",$E$14:$F$31,"C")</f>
        <v>20</v>
      </c>
      <c r="H38" s="253"/>
      <c r="I38" s="110"/>
      <c r="J38" s="254">
        <v>80</v>
      </c>
      <c r="K38" s="255"/>
      <c r="L38" s="256">
        <v>20</v>
      </c>
      <c r="M38" s="257"/>
      <c r="N38" s="109"/>
      <c r="O38" s="109"/>
      <c r="P38" s="250" t="s">
        <v>30</v>
      </c>
      <c r="Q38" s="251"/>
      <c r="R38" s="97"/>
      <c r="S38" s="97"/>
      <c r="T38" s="247" t="s">
        <v>6</v>
      </c>
      <c r="U38" s="248"/>
      <c r="V38" s="247" t="s">
        <v>68</v>
      </c>
      <c r="W38" s="249"/>
      <c r="X38" s="249"/>
      <c r="Y38" s="248"/>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47" t="s">
        <v>6</v>
      </c>
      <c r="D39" s="248"/>
      <c r="E39" s="250">
        <f>SUMIFS($AU$14:$AV$31,$C$14:$D$31,"介護支援専門員",$E$14:$F$31,"D")</f>
        <v>0</v>
      </c>
      <c r="F39" s="251"/>
      <c r="G39" s="252">
        <f>SUMIFS($AW$14:$AX$31,$C$14:$D$31,"介護支援専門員",$E$14:$F$31,"D")</f>
        <v>0</v>
      </c>
      <c r="H39" s="253"/>
      <c r="I39" s="110"/>
      <c r="J39" s="254">
        <v>0</v>
      </c>
      <c r="K39" s="255"/>
      <c r="L39" s="256">
        <v>0</v>
      </c>
      <c r="M39" s="257"/>
      <c r="N39" s="109"/>
      <c r="O39" s="109"/>
      <c r="P39" s="250" t="s">
        <v>30</v>
      </c>
      <c r="Q39" s="251"/>
      <c r="R39" s="97"/>
      <c r="S39" s="97"/>
      <c r="T39" s="97"/>
      <c r="U39" s="258"/>
      <c r="V39" s="258"/>
      <c r="W39" s="259"/>
      <c r="X39" s="25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247" t="s">
        <v>27</v>
      </c>
      <c r="D40" s="248"/>
      <c r="E40" s="250">
        <f>SUM(E36:F39)</f>
        <v>560</v>
      </c>
      <c r="F40" s="251"/>
      <c r="G40" s="252">
        <f>SUM(G36:H39)</f>
        <v>140</v>
      </c>
      <c r="H40" s="253"/>
      <c r="I40" s="110"/>
      <c r="J40" s="250">
        <f>SUM(J36:K39)</f>
        <v>80</v>
      </c>
      <c r="K40" s="251"/>
      <c r="L40" s="250">
        <f>SUM(L36:M39)</f>
        <v>20</v>
      </c>
      <c r="M40" s="251"/>
      <c r="N40" s="109"/>
      <c r="O40" s="109"/>
      <c r="P40" s="250">
        <f>SUM(P36:Q37)</f>
        <v>3</v>
      </c>
      <c r="Q40" s="251"/>
      <c r="R40" s="97"/>
      <c r="S40" s="97"/>
      <c r="T40" s="97"/>
      <c r="U40" s="258"/>
      <c r="V40" s="258"/>
      <c r="W40" s="259"/>
      <c r="X40" s="25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88</v>
      </c>
      <c r="J42" s="267" t="s">
        <v>89</v>
      </c>
      <c r="K42" s="268"/>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245" t="s">
        <v>42</v>
      </c>
      <c r="N44" s="245"/>
      <c r="O44" s="245"/>
      <c r="P44" s="245"/>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269">
        <f>IF($J$42="週",L40,J40)</f>
        <v>20</v>
      </c>
      <c r="D45" s="270"/>
      <c r="E45" s="270"/>
      <c r="F45" s="271"/>
      <c r="G45" s="99" t="s">
        <v>28</v>
      </c>
      <c r="H45" s="247">
        <f>IF($J$42="週",$AV$5,$AZ$5)</f>
        <v>40</v>
      </c>
      <c r="I45" s="249"/>
      <c r="J45" s="249"/>
      <c r="K45" s="248"/>
      <c r="L45" s="99" t="s">
        <v>29</v>
      </c>
      <c r="M45" s="261">
        <f>ROUNDDOWN(C45/H45,1)</f>
        <v>0.5</v>
      </c>
      <c r="N45" s="262"/>
      <c r="O45" s="262"/>
      <c r="P45" s="263"/>
      <c r="Q45" s="97"/>
      <c r="R45" s="97"/>
      <c r="S45" s="97"/>
      <c r="T45" s="97"/>
      <c r="U45" s="260"/>
      <c r="V45" s="260"/>
      <c r="W45" s="260"/>
      <c r="X45" s="26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121</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245" t="s">
        <v>27</v>
      </c>
      <c r="N49" s="245"/>
      <c r="O49" s="245"/>
      <c r="P49" s="245"/>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247">
        <f>P40</f>
        <v>3</v>
      </c>
      <c r="D50" s="249"/>
      <c r="E50" s="249"/>
      <c r="F50" s="248"/>
      <c r="G50" s="99" t="s">
        <v>80</v>
      </c>
      <c r="H50" s="261">
        <f>M45</f>
        <v>0.5</v>
      </c>
      <c r="I50" s="262"/>
      <c r="J50" s="262"/>
      <c r="K50" s="263"/>
      <c r="L50" s="99" t="s">
        <v>29</v>
      </c>
      <c r="M50" s="264">
        <f>ROUNDDOWN(C50+H50,1)</f>
        <v>3.5</v>
      </c>
      <c r="N50" s="265"/>
      <c r="O50" s="265"/>
      <c r="P50" s="266"/>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Normal="55" zoomScaleSheetLayoutView="100" workbookViewId="0">
      <selection activeCell="C2" sqref="C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9" t="s">
        <v>110</v>
      </c>
      <c r="AN1" s="159"/>
      <c r="AO1" s="159"/>
      <c r="AP1" s="159"/>
      <c r="AQ1" s="159"/>
      <c r="AR1" s="159"/>
      <c r="AS1" s="159"/>
      <c r="AT1" s="159"/>
      <c r="AU1" s="159"/>
      <c r="AV1" s="159"/>
      <c r="AW1" s="159"/>
      <c r="AX1" s="159"/>
      <c r="AY1" s="159"/>
      <c r="AZ1" s="159"/>
      <c r="BA1" s="15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0">
        <v>6</v>
      </c>
      <c r="V2" s="160"/>
      <c r="W2" s="39" t="s">
        <v>16</v>
      </c>
      <c r="X2" s="161">
        <f>IF(U2=0,"",YEAR(DATE(2018+U2,1,1)))</f>
        <v>2024</v>
      </c>
      <c r="Y2" s="161"/>
      <c r="Z2" s="41" t="s">
        <v>20</v>
      </c>
      <c r="AA2" s="41" t="s">
        <v>21</v>
      </c>
      <c r="AB2" s="160">
        <v>4</v>
      </c>
      <c r="AC2" s="160"/>
      <c r="AD2" s="41" t="s">
        <v>22</v>
      </c>
      <c r="AE2" s="41"/>
      <c r="AF2" s="41"/>
      <c r="AG2" s="41"/>
      <c r="AH2" s="41"/>
      <c r="AI2" s="41"/>
      <c r="AJ2" s="40"/>
      <c r="AK2" s="39" t="s">
        <v>17</v>
      </c>
      <c r="AL2" s="39" t="s">
        <v>16</v>
      </c>
      <c r="AM2" s="160"/>
      <c r="AN2" s="160"/>
      <c r="AO2" s="160"/>
      <c r="AP2" s="160"/>
      <c r="AQ2" s="160"/>
      <c r="AR2" s="160"/>
      <c r="AS2" s="160"/>
      <c r="AT2" s="160"/>
      <c r="AU2" s="160"/>
      <c r="AV2" s="160"/>
      <c r="AW2" s="160"/>
      <c r="AX2" s="160"/>
      <c r="AY2" s="160"/>
      <c r="AZ2" s="160"/>
      <c r="BA2" s="1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162" t="s">
        <v>98</v>
      </c>
      <c r="BA3" s="162"/>
      <c r="BB3" s="162"/>
      <c r="BC3" s="16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62" t="s">
        <v>93</v>
      </c>
      <c r="BA4" s="162"/>
      <c r="BB4" s="162"/>
      <c r="BC4" s="16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3">
        <v>40</v>
      </c>
      <c r="AW5" s="154"/>
      <c r="AX5" s="61" t="s">
        <v>23</v>
      </c>
      <c r="AY5" s="60"/>
      <c r="AZ5" s="153">
        <v>160</v>
      </c>
      <c r="BA5" s="154"/>
      <c r="BB5" s="61" t="s">
        <v>83</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0"/>
      <c r="AT6" s="150"/>
      <c r="AU6" s="150"/>
      <c r="AV6" s="60"/>
      <c r="AW6" s="60"/>
      <c r="AX6" s="151"/>
      <c r="AY6" s="60"/>
      <c r="AZ6" s="153">
        <v>100</v>
      </c>
      <c r="BA6" s="154"/>
      <c r="BB6" s="152" t="s">
        <v>123</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7">
        <f>DAY(EOMONTH(DATE(X2,AB2,1),0))</f>
        <v>30</v>
      </c>
      <c r="BA7" s="158"/>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76" t="s">
        <v>26</v>
      </c>
      <c r="C9" s="179" t="s">
        <v>125</v>
      </c>
      <c r="D9" s="180"/>
      <c r="E9" s="185" t="s">
        <v>126</v>
      </c>
      <c r="F9" s="180"/>
      <c r="G9" s="185" t="s">
        <v>127</v>
      </c>
      <c r="H9" s="179"/>
      <c r="I9" s="179"/>
      <c r="J9" s="179"/>
      <c r="K9" s="180"/>
      <c r="L9" s="185" t="s">
        <v>128</v>
      </c>
      <c r="M9" s="179"/>
      <c r="N9" s="179"/>
      <c r="O9" s="188"/>
      <c r="P9" s="191" t="s">
        <v>129</v>
      </c>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63" t="str">
        <f>IF(AZ3="４週","(10)1～4週目の勤務時間数合計","(10)1か月の勤務時間数合計")</f>
        <v>(10)1～4週目の勤務時間数合計</v>
      </c>
      <c r="AV9" s="164"/>
      <c r="AW9" s="163" t="s">
        <v>130</v>
      </c>
      <c r="AX9" s="164"/>
      <c r="AY9" s="171" t="s">
        <v>131</v>
      </c>
      <c r="AZ9" s="171"/>
      <c r="BA9" s="171"/>
      <c r="BB9" s="171"/>
      <c r="BC9" s="171"/>
      <c r="BD9" s="171"/>
    </row>
    <row r="10" spans="1:57" ht="20.25" customHeight="1" thickBot="1" x14ac:dyDescent="0.45">
      <c r="A10" s="71"/>
      <c r="B10" s="177"/>
      <c r="C10" s="181"/>
      <c r="D10" s="182"/>
      <c r="E10" s="186"/>
      <c r="F10" s="182"/>
      <c r="G10" s="186"/>
      <c r="H10" s="181"/>
      <c r="I10" s="181"/>
      <c r="J10" s="181"/>
      <c r="K10" s="182"/>
      <c r="L10" s="186"/>
      <c r="M10" s="181"/>
      <c r="N10" s="181"/>
      <c r="O10" s="189"/>
      <c r="P10" s="173" t="s">
        <v>10</v>
      </c>
      <c r="Q10" s="174"/>
      <c r="R10" s="174"/>
      <c r="S10" s="174"/>
      <c r="T10" s="174"/>
      <c r="U10" s="174"/>
      <c r="V10" s="175"/>
      <c r="W10" s="173" t="s">
        <v>11</v>
      </c>
      <c r="X10" s="174"/>
      <c r="Y10" s="174"/>
      <c r="Z10" s="174"/>
      <c r="AA10" s="174"/>
      <c r="AB10" s="174"/>
      <c r="AC10" s="175"/>
      <c r="AD10" s="173" t="s">
        <v>12</v>
      </c>
      <c r="AE10" s="174"/>
      <c r="AF10" s="174"/>
      <c r="AG10" s="174"/>
      <c r="AH10" s="174"/>
      <c r="AI10" s="174"/>
      <c r="AJ10" s="175"/>
      <c r="AK10" s="173" t="s">
        <v>13</v>
      </c>
      <c r="AL10" s="174"/>
      <c r="AM10" s="174"/>
      <c r="AN10" s="174"/>
      <c r="AO10" s="174"/>
      <c r="AP10" s="174"/>
      <c r="AQ10" s="175"/>
      <c r="AR10" s="173" t="s">
        <v>14</v>
      </c>
      <c r="AS10" s="174"/>
      <c r="AT10" s="175"/>
      <c r="AU10" s="165"/>
      <c r="AV10" s="166"/>
      <c r="AW10" s="165"/>
      <c r="AX10" s="166"/>
      <c r="AY10" s="171"/>
      <c r="AZ10" s="171"/>
      <c r="BA10" s="171"/>
      <c r="BB10" s="171"/>
      <c r="BC10" s="171"/>
      <c r="BD10" s="171"/>
    </row>
    <row r="11" spans="1:57" ht="20.25" customHeight="1" thickBot="1" x14ac:dyDescent="0.45">
      <c r="A11" s="71"/>
      <c r="B11" s="177"/>
      <c r="C11" s="181"/>
      <c r="D11" s="182"/>
      <c r="E11" s="186"/>
      <c r="F11" s="182"/>
      <c r="G11" s="186"/>
      <c r="H11" s="181"/>
      <c r="I11" s="181"/>
      <c r="J11" s="181"/>
      <c r="K11" s="182"/>
      <c r="L11" s="186"/>
      <c r="M11" s="181"/>
      <c r="N11" s="181"/>
      <c r="O11" s="189"/>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65"/>
      <c r="AV11" s="166"/>
      <c r="AW11" s="165"/>
      <c r="AX11" s="166"/>
      <c r="AY11" s="171"/>
      <c r="AZ11" s="171"/>
      <c r="BA11" s="171"/>
      <c r="BB11" s="171"/>
      <c r="BC11" s="171"/>
      <c r="BD11" s="171"/>
    </row>
    <row r="12" spans="1:57" ht="20.25" hidden="1" customHeight="1" thickBot="1" x14ac:dyDescent="0.45">
      <c r="A12" s="71"/>
      <c r="B12" s="177"/>
      <c r="C12" s="181"/>
      <c r="D12" s="182"/>
      <c r="E12" s="186"/>
      <c r="F12" s="182"/>
      <c r="G12" s="186"/>
      <c r="H12" s="181"/>
      <c r="I12" s="181"/>
      <c r="J12" s="181"/>
      <c r="K12" s="182"/>
      <c r="L12" s="186"/>
      <c r="M12" s="181"/>
      <c r="N12" s="181"/>
      <c r="O12" s="189"/>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67"/>
      <c r="AV12" s="168"/>
      <c r="AW12" s="167"/>
      <c r="AX12" s="168"/>
      <c r="AY12" s="172"/>
      <c r="AZ12" s="172"/>
      <c r="BA12" s="172"/>
      <c r="BB12" s="172"/>
      <c r="BC12" s="172"/>
      <c r="BD12" s="172"/>
    </row>
    <row r="13" spans="1:57" ht="20.25" customHeight="1" thickBot="1" x14ac:dyDescent="0.45">
      <c r="A13" s="71"/>
      <c r="B13" s="178"/>
      <c r="C13" s="183"/>
      <c r="D13" s="184"/>
      <c r="E13" s="187"/>
      <c r="F13" s="184"/>
      <c r="G13" s="187"/>
      <c r="H13" s="183"/>
      <c r="I13" s="183"/>
      <c r="J13" s="183"/>
      <c r="K13" s="184"/>
      <c r="L13" s="187"/>
      <c r="M13" s="183"/>
      <c r="N13" s="183"/>
      <c r="O13" s="190"/>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69"/>
      <c r="AV13" s="170"/>
      <c r="AW13" s="169"/>
      <c r="AX13" s="170"/>
      <c r="AY13" s="172"/>
      <c r="AZ13" s="172"/>
      <c r="BA13" s="172"/>
      <c r="BB13" s="172"/>
      <c r="BC13" s="172"/>
      <c r="BD13" s="172"/>
    </row>
    <row r="14" spans="1:57" ht="39.950000000000003" customHeight="1" x14ac:dyDescent="0.4">
      <c r="A14" s="71"/>
      <c r="B14" s="85">
        <v>1</v>
      </c>
      <c r="C14" s="213"/>
      <c r="D14" s="214"/>
      <c r="E14" s="215"/>
      <c r="F14" s="216"/>
      <c r="G14" s="217"/>
      <c r="H14" s="218"/>
      <c r="I14" s="218"/>
      <c r="J14" s="218"/>
      <c r="K14" s="219"/>
      <c r="L14" s="220"/>
      <c r="M14" s="221"/>
      <c r="N14" s="221"/>
      <c r="O14" s="222"/>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23">
        <f>IF($AZ$3="４週",SUM(P14:AQ14),IF($AZ$3="暦月",SUM(P14:AT14),""))</f>
        <v>0</v>
      </c>
      <c r="AV14" s="224"/>
      <c r="AW14" s="225">
        <f t="shared" ref="AW14:AW31" si="22">IF($AZ$3="４週",AU14/4,IF($AZ$3="暦月",AU14/($AZ$7/7),""))</f>
        <v>0</v>
      </c>
      <c r="AX14" s="226"/>
      <c r="AY14" s="193"/>
      <c r="AZ14" s="194"/>
      <c r="BA14" s="194"/>
      <c r="BB14" s="194"/>
      <c r="BC14" s="194"/>
      <c r="BD14" s="195"/>
    </row>
    <row r="15" spans="1:57" ht="39.950000000000003" customHeight="1" x14ac:dyDescent="0.4">
      <c r="A15" s="71"/>
      <c r="B15" s="86">
        <f t="shared" ref="B15:B31" si="23">B14+1</f>
        <v>2</v>
      </c>
      <c r="C15" s="196"/>
      <c r="D15" s="197"/>
      <c r="E15" s="198"/>
      <c r="F15" s="199"/>
      <c r="G15" s="200"/>
      <c r="H15" s="201"/>
      <c r="I15" s="201"/>
      <c r="J15" s="201"/>
      <c r="K15" s="202"/>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210"/>
      <c r="AZ15" s="211"/>
      <c r="BA15" s="211"/>
      <c r="BB15" s="211"/>
      <c r="BC15" s="211"/>
      <c r="BD15" s="212"/>
    </row>
    <row r="16" spans="1:57" ht="39.950000000000003" customHeight="1" x14ac:dyDescent="0.4">
      <c r="A16" s="71"/>
      <c r="B16" s="86">
        <f t="shared" si="23"/>
        <v>3</v>
      </c>
      <c r="C16" s="196"/>
      <c r="D16" s="197"/>
      <c r="E16" s="198"/>
      <c r="F16" s="199"/>
      <c r="G16" s="200"/>
      <c r="H16" s="201"/>
      <c r="I16" s="201"/>
      <c r="J16" s="201"/>
      <c r="K16" s="202"/>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210"/>
      <c r="AZ16" s="211"/>
      <c r="BA16" s="211"/>
      <c r="BB16" s="211"/>
      <c r="BC16" s="211"/>
      <c r="BD16" s="212"/>
    </row>
    <row r="17" spans="1:56" ht="39.950000000000003" customHeight="1" x14ac:dyDescent="0.4">
      <c r="A17" s="71"/>
      <c r="B17" s="86">
        <f t="shared" si="23"/>
        <v>4</v>
      </c>
      <c r="C17" s="196"/>
      <c r="D17" s="197"/>
      <c r="E17" s="198"/>
      <c r="F17" s="199"/>
      <c r="G17" s="200"/>
      <c r="H17" s="201"/>
      <c r="I17" s="201"/>
      <c r="J17" s="201"/>
      <c r="K17" s="202"/>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IF($AZ$3="４週",SUM(P17:AQ17),IF($AZ$3="暦月",SUM(P17:AT17),""))</f>
        <v>0</v>
      </c>
      <c r="AV17" s="207"/>
      <c r="AW17" s="208">
        <f t="shared" si="22"/>
        <v>0</v>
      </c>
      <c r="AX17" s="209"/>
      <c r="AY17" s="210"/>
      <c r="AZ17" s="211"/>
      <c r="BA17" s="211"/>
      <c r="BB17" s="211"/>
      <c r="BC17" s="211"/>
      <c r="BD17" s="212"/>
    </row>
    <row r="18" spans="1:56" ht="39.950000000000003" customHeight="1" x14ac:dyDescent="0.4">
      <c r="A18" s="71"/>
      <c r="B18" s="86">
        <f t="shared" si="23"/>
        <v>5</v>
      </c>
      <c r="C18" s="196"/>
      <c r="D18" s="197"/>
      <c r="E18" s="198"/>
      <c r="F18" s="199"/>
      <c r="G18" s="200"/>
      <c r="H18" s="201"/>
      <c r="I18" s="201"/>
      <c r="J18" s="201"/>
      <c r="K18" s="202"/>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ref="AU18:AU31" si="24">IF($AZ$3="４週",SUM(P18:AQ18),IF($AZ$3="暦月",SUM(P18:AT18),""))</f>
        <v>0</v>
      </c>
      <c r="AV18" s="207"/>
      <c r="AW18" s="208">
        <f t="shared" si="22"/>
        <v>0</v>
      </c>
      <c r="AX18" s="209"/>
      <c r="AY18" s="210"/>
      <c r="AZ18" s="211"/>
      <c r="BA18" s="211"/>
      <c r="BB18" s="211"/>
      <c r="BC18" s="211"/>
      <c r="BD18" s="212"/>
    </row>
    <row r="19" spans="1:56" ht="39.950000000000003" customHeight="1" x14ac:dyDescent="0.4">
      <c r="A19" s="71"/>
      <c r="B19" s="86">
        <f t="shared" si="23"/>
        <v>6</v>
      </c>
      <c r="C19" s="196"/>
      <c r="D19" s="197"/>
      <c r="E19" s="198"/>
      <c r="F19" s="199"/>
      <c r="G19" s="200"/>
      <c r="H19" s="201"/>
      <c r="I19" s="201"/>
      <c r="J19" s="201"/>
      <c r="K19" s="202"/>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 t="shared" si="24"/>
        <v>0</v>
      </c>
      <c r="AV19" s="207"/>
      <c r="AW19" s="208">
        <f t="shared" si="22"/>
        <v>0</v>
      </c>
      <c r="AX19" s="209"/>
      <c r="AY19" s="210"/>
      <c r="AZ19" s="211"/>
      <c r="BA19" s="211"/>
      <c r="BB19" s="211"/>
      <c r="BC19" s="211"/>
      <c r="BD19" s="212"/>
    </row>
    <row r="20" spans="1:56" ht="39.950000000000003" customHeight="1" x14ac:dyDescent="0.4">
      <c r="A20" s="71"/>
      <c r="B20" s="86">
        <f t="shared" si="23"/>
        <v>7</v>
      </c>
      <c r="C20" s="196"/>
      <c r="D20" s="197"/>
      <c r="E20" s="198"/>
      <c r="F20" s="199"/>
      <c r="G20" s="200"/>
      <c r="H20" s="201"/>
      <c r="I20" s="201"/>
      <c r="J20" s="201"/>
      <c r="K20" s="202"/>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IF($AZ$3="４週",SUM(P20:AQ20),IF($AZ$3="暦月",SUM(P20:AT20),""))</f>
        <v>0</v>
      </c>
      <c r="AV20" s="207"/>
      <c r="AW20" s="208">
        <f t="shared" si="22"/>
        <v>0</v>
      </c>
      <c r="AX20" s="209"/>
      <c r="AY20" s="210"/>
      <c r="AZ20" s="211"/>
      <c r="BA20" s="211"/>
      <c r="BB20" s="211"/>
      <c r="BC20" s="211"/>
      <c r="BD20" s="212"/>
    </row>
    <row r="21" spans="1:56" ht="39.950000000000003" customHeight="1" x14ac:dyDescent="0.4">
      <c r="A21" s="71"/>
      <c r="B21" s="86">
        <f t="shared" si="23"/>
        <v>8</v>
      </c>
      <c r="C21" s="196"/>
      <c r="D21" s="197"/>
      <c r="E21" s="198"/>
      <c r="F21" s="199"/>
      <c r="G21" s="200"/>
      <c r="H21" s="201"/>
      <c r="I21" s="201"/>
      <c r="J21" s="201"/>
      <c r="K21" s="202"/>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210"/>
      <c r="AZ21" s="211"/>
      <c r="BA21" s="211"/>
      <c r="BB21" s="211"/>
      <c r="BC21" s="211"/>
      <c r="BD21" s="212"/>
    </row>
    <row r="22" spans="1:56" ht="39.950000000000003" customHeight="1" x14ac:dyDescent="0.4">
      <c r="A22" s="71"/>
      <c r="B22" s="86">
        <f t="shared" si="23"/>
        <v>9</v>
      </c>
      <c r="C22" s="196"/>
      <c r="D22" s="197"/>
      <c r="E22" s="198"/>
      <c r="F22" s="199"/>
      <c r="G22" s="200"/>
      <c r="H22" s="201"/>
      <c r="I22" s="201"/>
      <c r="J22" s="201"/>
      <c r="K22" s="202"/>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210"/>
      <c r="AZ22" s="211"/>
      <c r="BA22" s="211"/>
      <c r="BB22" s="211"/>
      <c r="BC22" s="211"/>
      <c r="BD22" s="212"/>
    </row>
    <row r="23" spans="1:56" ht="39.950000000000003" customHeight="1" x14ac:dyDescent="0.4">
      <c r="A23" s="71"/>
      <c r="B23" s="86">
        <f t="shared" si="23"/>
        <v>10</v>
      </c>
      <c r="C23" s="196"/>
      <c r="D23" s="197"/>
      <c r="E23" s="198"/>
      <c r="F23" s="199"/>
      <c r="G23" s="200"/>
      <c r="H23" s="201"/>
      <c r="I23" s="201"/>
      <c r="J23" s="201"/>
      <c r="K23" s="202"/>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210"/>
      <c r="AZ23" s="211"/>
      <c r="BA23" s="211"/>
      <c r="BB23" s="211"/>
      <c r="BC23" s="211"/>
      <c r="BD23" s="212"/>
    </row>
    <row r="24" spans="1:56" ht="39.950000000000003" customHeight="1" x14ac:dyDescent="0.4">
      <c r="A24" s="71"/>
      <c r="B24" s="86">
        <f t="shared" si="23"/>
        <v>11</v>
      </c>
      <c r="C24" s="196"/>
      <c r="D24" s="197"/>
      <c r="E24" s="198"/>
      <c r="F24" s="199"/>
      <c r="G24" s="200"/>
      <c r="H24" s="201"/>
      <c r="I24" s="201"/>
      <c r="J24" s="201"/>
      <c r="K24" s="202"/>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210"/>
      <c r="AZ24" s="211"/>
      <c r="BA24" s="211"/>
      <c r="BB24" s="211"/>
      <c r="BC24" s="211"/>
      <c r="BD24" s="212"/>
    </row>
    <row r="25" spans="1:56" ht="39.950000000000003" customHeight="1" x14ac:dyDescent="0.4">
      <c r="A25" s="71"/>
      <c r="B25" s="86">
        <f t="shared" si="23"/>
        <v>12</v>
      </c>
      <c r="C25" s="196"/>
      <c r="D25" s="197"/>
      <c r="E25" s="198"/>
      <c r="F25" s="199"/>
      <c r="G25" s="200"/>
      <c r="H25" s="201"/>
      <c r="I25" s="201"/>
      <c r="J25" s="201"/>
      <c r="K25" s="202"/>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210"/>
      <c r="AZ25" s="211"/>
      <c r="BA25" s="211"/>
      <c r="BB25" s="211"/>
      <c r="BC25" s="211"/>
      <c r="BD25" s="212"/>
    </row>
    <row r="26" spans="1:56" ht="39.950000000000003" customHeight="1" x14ac:dyDescent="0.4">
      <c r="A26" s="71"/>
      <c r="B26" s="86">
        <f t="shared" si="23"/>
        <v>13</v>
      </c>
      <c r="C26" s="196"/>
      <c r="D26" s="197"/>
      <c r="E26" s="198"/>
      <c r="F26" s="199"/>
      <c r="G26" s="200"/>
      <c r="H26" s="201"/>
      <c r="I26" s="201"/>
      <c r="J26" s="201"/>
      <c r="K26" s="202"/>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210"/>
      <c r="AZ26" s="211"/>
      <c r="BA26" s="211"/>
      <c r="BB26" s="211"/>
      <c r="BC26" s="211"/>
      <c r="BD26" s="212"/>
    </row>
    <row r="27" spans="1:56" ht="39.950000000000003" customHeight="1" x14ac:dyDescent="0.4">
      <c r="A27" s="71"/>
      <c r="B27" s="86">
        <f t="shared" si="23"/>
        <v>14</v>
      </c>
      <c r="C27" s="196"/>
      <c r="D27" s="197"/>
      <c r="E27" s="198"/>
      <c r="F27" s="199"/>
      <c r="G27" s="200"/>
      <c r="H27" s="201"/>
      <c r="I27" s="201"/>
      <c r="J27" s="201"/>
      <c r="K27" s="202"/>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210"/>
      <c r="AZ27" s="211"/>
      <c r="BA27" s="211"/>
      <c r="BB27" s="211"/>
      <c r="BC27" s="211"/>
      <c r="BD27" s="212"/>
    </row>
    <row r="28" spans="1:56" ht="39.950000000000003" customHeight="1" x14ac:dyDescent="0.4">
      <c r="A28" s="71"/>
      <c r="B28" s="86">
        <f t="shared" si="23"/>
        <v>15</v>
      </c>
      <c r="C28" s="196"/>
      <c r="D28" s="197"/>
      <c r="E28" s="198"/>
      <c r="F28" s="199"/>
      <c r="G28" s="200"/>
      <c r="H28" s="201"/>
      <c r="I28" s="201"/>
      <c r="J28" s="201"/>
      <c r="K28" s="202"/>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210"/>
      <c r="AZ28" s="211"/>
      <c r="BA28" s="211"/>
      <c r="BB28" s="211"/>
      <c r="BC28" s="211"/>
      <c r="BD28" s="212"/>
    </row>
    <row r="29" spans="1:56" ht="39.950000000000003" customHeight="1" x14ac:dyDescent="0.4">
      <c r="A29" s="71"/>
      <c r="B29" s="86">
        <f t="shared" si="23"/>
        <v>16</v>
      </c>
      <c r="C29" s="196"/>
      <c r="D29" s="197"/>
      <c r="E29" s="198"/>
      <c r="F29" s="199"/>
      <c r="G29" s="200"/>
      <c r="H29" s="201"/>
      <c r="I29" s="201"/>
      <c r="J29" s="201"/>
      <c r="K29" s="202"/>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210"/>
      <c r="AZ29" s="211"/>
      <c r="BA29" s="211"/>
      <c r="BB29" s="211"/>
      <c r="BC29" s="211"/>
      <c r="BD29" s="212"/>
    </row>
    <row r="30" spans="1:56" ht="39.950000000000003" customHeight="1" x14ac:dyDescent="0.4">
      <c r="A30" s="71"/>
      <c r="B30" s="86">
        <f t="shared" si="23"/>
        <v>17</v>
      </c>
      <c r="C30" s="196"/>
      <c r="D30" s="197"/>
      <c r="E30" s="198"/>
      <c r="F30" s="199"/>
      <c r="G30" s="200"/>
      <c r="H30" s="201"/>
      <c r="I30" s="201"/>
      <c r="J30" s="201"/>
      <c r="K30" s="202"/>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si="24"/>
        <v>0</v>
      </c>
      <c r="AV30" s="207"/>
      <c r="AW30" s="208">
        <f t="shared" si="22"/>
        <v>0</v>
      </c>
      <c r="AX30" s="209"/>
      <c r="AY30" s="210"/>
      <c r="AZ30" s="211"/>
      <c r="BA30" s="211"/>
      <c r="BB30" s="211"/>
      <c r="BC30" s="211"/>
      <c r="BD30" s="212"/>
    </row>
    <row r="31" spans="1:56" ht="39.950000000000003" customHeight="1" thickBot="1" x14ac:dyDescent="0.45">
      <c r="A31" s="71"/>
      <c r="B31" s="87">
        <f t="shared" si="23"/>
        <v>18</v>
      </c>
      <c r="C31" s="227"/>
      <c r="D31" s="228"/>
      <c r="E31" s="229"/>
      <c r="F31" s="230"/>
      <c r="G31" s="231"/>
      <c r="H31" s="232"/>
      <c r="I31" s="232"/>
      <c r="J31" s="232"/>
      <c r="K31" s="233"/>
      <c r="L31" s="234"/>
      <c r="M31" s="235"/>
      <c r="N31" s="235"/>
      <c r="O31" s="236"/>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237">
        <f t="shared" si="24"/>
        <v>0</v>
      </c>
      <c r="AV31" s="238"/>
      <c r="AW31" s="239">
        <f t="shared" si="22"/>
        <v>0</v>
      </c>
      <c r="AX31" s="240"/>
      <c r="AY31" s="241"/>
      <c r="AZ31" s="242"/>
      <c r="BA31" s="242"/>
      <c r="BB31" s="242"/>
      <c r="BC31" s="242"/>
      <c r="BD31" s="24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7" t="s">
        <v>132</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44" t="s">
        <v>35</v>
      </c>
      <c r="D34" s="244"/>
      <c r="E34" s="244" t="s">
        <v>36</v>
      </c>
      <c r="F34" s="244"/>
      <c r="G34" s="244"/>
      <c r="H34" s="244"/>
      <c r="I34" s="97"/>
      <c r="J34" s="246" t="s">
        <v>39</v>
      </c>
      <c r="K34" s="246"/>
      <c r="L34" s="246"/>
      <c r="M34" s="246"/>
      <c r="N34" s="67"/>
      <c r="O34" s="67"/>
      <c r="P34" s="96" t="s">
        <v>47</v>
      </c>
      <c r="Q34" s="96"/>
      <c r="R34" s="97"/>
      <c r="S34" s="97"/>
      <c r="T34" s="247" t="s">
        <v>7</v>
      </c>
      <c r="U34" s="248"/>
      <c r="V34" s="247" t="s">
        <v>8</v>
      </c>
      <c r="W34" s="249"/>
      <c r="X34" s="249"/>
      <c r="Y34" s="248"/>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45"/>
      <c r="D35" s="245"/>
      <c r="E35" s="245" t="s">
        <v>37</v>
      </c>
      <c r="F35" s="245"/>
      <c r="G35" s="245" t="s">
        <v>38</v>
      </c>
      <c r="H35" s="245"/>
      <c r="I35" s="97"/>
      <c r="J35" s="245" t="s">
        <v>37</v>
      </c>
      <c r="K35" s="245"/>
      <c r="L35" s="245" t="s">
        <v>38</v>
      </c>
      <c r="M35" s="245"/>
      <c r="N35" s="67"/>
      <c r="O35" s="67"/>
      <c r="P35" s="96" t="s">
        <v>44</v>
      </c>
      <c r="Q35" s="96"/>
      <c r="R35" s="97"/>
      <c r="S35" s="97"/>
      <c r="T35" s="247" t="s">
        <v>3</v>
      </c>
      <c r="U35" s="248"/>
      <c r="V35" s="247" t="s">
        <v>50</v>
      </c>
      <c r="W35" s="249"/>
      <c r="X35" s="249"/>
      <c r="Y35" s="248"/>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47" t="s">
        <v>3</v>
      </c>
      <c r="D36" s="248"/>
      <c r="E36" s="250">
        <f>SUMIFS($AU$14:$AV$31,$C$14:$D$31,"介護支援専門員",$E$14:$F$31,"A")</f>
        <v>0</v>
      </c>
      <c r="F36" s="251"/>
      <c r="G36" s="252">
        <f>SUMIFS($AW$14:$AX$31,$C$14:$D$31,"介護支援専門員",$E$14:$F$31,"A")</f>
        <v>0</v>
      </c>
      <c r="H36" s="253"/>
      <c r="I36" s="110"/>
      <c r="J36" s="254">
        <v>0</v>
      </c>
      <c r="K36" s="255"/>
      <c r="L36" s="254">
        <v>0</v>
      </c>
      <c r="M36" s="255"/>
      <c r="N36" s="109"/>
      <c r="O36" s="109"/>
      <c r="P36" s="254">
        <v>0</v>
      </c>
      <c r="Q36" s="255"/>
      <c r="R36" s="97"/>
      <c r="S36" s="97"/>
      <c r="T36" s="247" t="s">
        <v>4</v>
      </c>
      <c r="U36" s="248"/>
      <c r="V36" s="247" t="s">
        <v>51</v>
      </c>
      <c r="W36" s="249"/>
      <c r="X36" s="249"/>
      <c r="Y36" s="248"/>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47" t="s">
        <v>4</v>
      </c>
      <c r="D37" s="248"/>
      <c r="E37" s="250">
        <f>SUMIFS($AU$14:$AV$31,$C$14:$D$31,"介護支援専門員",$E$14:$F$31,"B")</f>
        <v>0</v>
      </c>
      <c r="F37" s="251"/>
      <c r="G37" s="252">
        <f>SUMIFS($AW$14:$AX$31,$C$14:$D$31,"介護支援専門員",$E$14:$F$31,"B")</f>
        <v>0</v>
      </c>
      <c r="H37" s="253"/>
      <c r="I37" s="110"/>
      <c r="J37" s="254">
        <v>0</v>
      </c>
      <c r="K37" s="255"/>
      <c r="L37" s="254">
        <v>0</v>
      </c>
      <c r="M37" s="255"/>
      <c r="N37" s="109"/>
      <c r="O37" s="109"/>
      <c r="P37" s="254">
        <v>0</v>
      </c>
      <c r="Q37" s="255"/>
      <c r="R37" s="97"/>
      <c r="S37" s="97"/>
      <c r="T37" s="247" t="s">
        <v>5</v>
      </c>
      <c r="U37" s="248"/>
      <c r="V37" s="247" t="s">
        <v>52</v>
      </c>
      <c r="W37" s="249"/>
      <c r="X37" s="249"/>
      <c r="Y37" s="248"/>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47" t="s">
        <v>5</v>
      </c>
      <c r="D38" s="248"/>
      <c r="E38" s="250">
        <f>SUMIFS($AU$14:$AV$31,$C$14:$D$31,"介護支援専門員",$E$14:$F$31,"C")</f>
        <v>0</v>
      </c>
      <c r="F38" s="251"/>
      <c r="G38" s="252">
        <f>SUMIFS($AW$14:$AX$31,$C$14:$D$31,"介護支援専門員",$E$14:$F$31,"C")</f>
        <v>0</v>
      </c>
      <c r="H38" s="253"/>
      <c r="I38" s="110"/>
      <c r="J38" s="254">
        <v>0</v>
      </c>
      <c r="K38" s="255"/>
      <c r="L38" s="256">
        <v>0</v>
      </c>
      <c r="M38" s="257"/>
      <c r="N38" s="109"/>
      <c r="O38" s="109"/>
      <c r="P38" s="250" t="s">
        <v>30</v>
      </c>
      <c r="Q38" s="251"/>
      <c r="R38" s="97"/>
      <c r="S38" s="97"/>
      <c r="T38" s="247" t="s">
        <v>6</v>
      </c>
      <c r="U38" s="248"/>
      <c r="V38" s="247" t="s">
        <v>68</v>
      </c>
      <c r="W38" s="249"/>
      <c r="X38" s="249"/>
      <c r="Y38" s="248"/>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47" t="s">
        <v>6</v>
      </c>
      <c r="D39" s="248"/>
      <c r="E39" s="250">
        <f>SUMIFS($AU$14:$AV$31,$C$14:$D$31,"介護支援専門員",$E$14:$F$31,"D")</f>
        <v>0</v>
      </c>
      <c r="F39" s="251"/>
      <c r="G39" s="252">
        <f>SUMIFS($AW$14:$AX$31,$C$14:$D$31,"介護支援専門員",$E$14:$F$31,"D")</f>
        <v>0</v>
      </c>
      <c r="H39" s="253"/>
      <c r="I39" s="110"/>
      <c r="J39" s="254">
        <v>0</v>
      </c>
      <c r="K39" s="255"/>
      <c r="L39" s="256">
        <v>0</v>
      </c>
      <c r="M39" s="257"/>
      <c r="N39" s="109"/>
      <c r="O39" s="109"/>
      <c r="P39" s="250" t="s">
        <v>30</v>
      </c>
      <c r="Q39" s="251"/>
      <c r="R39" s="97"/>
      <c r="S39" s="97"/>
      <c r="T39" s="97"/>
      <c r="U39" s="258"/>
      <c r="V39" s="258"/>
      <c r="W39" s="259"/>
      <c r="X39" s="25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247" t="s">
        <v>27</v>
      </c>
      <c r="D40" s="248"/>
      <c r="E40" s="250">
        <f>SUM(E36:F39)</f>
        <v>0</v>
      </c>
      <c r="F40" s="251"/>
      <c r="G40" s="252">
        <f>SUM(G36:H39)</f>
        <v>0</v>
      </c>
      <c r="H40" s="253"/>
      <c r="I40" s="110"/>
      <c r="J40" s="250">
        <f>SUM(J36:K39)</f>
        <v>0</v>
      </c>
      <c r="K40" s="251"/>
      <c r="L40" s="250">
        <f>SUM(L36:M39)</f>
        <v>0</v>
      </c>
      <c r="M40" s="251"/>
      <c r="N40" s="109"/>
      <c r="O40" s="109"/>
      <c r="P40" s="250">
        <f>SUM(P36:Q37)</f>
        <v>0</v>
      </c>
      <c r="Q40" s="251"/>
      <c r="R40" s="97"/>
      <c r="S40" s="97"/>
      <c r="T40" s="97"/>
      <c r="U40" s="258"/>
      <c r="V40" s="258"/>
      <c r="W40" s="259"/>
      <c r="X40" s="25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88</v>
      </c>
      <c r="J42" s="267" t="s">
        <v>89</v>
      </c>
      <c r="K42" s="268"/>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245" t="s">
        <v>42</v>
      </c>
      <c r="N44" s="245"/>
      <c r="O44" s="245"/>
      <c r="P44" s="245"/>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269">
        <f>IF($J$42="週",L40,J40)</f>
        <v>0</v>
      </c>
      <c r="D45" s="270"/>
      <c r="E45" s="270"/>
      <c r="F45" s="271"/>
      <c r="G45" s="140" t="s">
        <v>28</v>
      </c>
      <c r="H45" s="247">
        <f>IF($J$42="週",$AV$5,$AZ$5)</f>
        <v>40</v>
      </c>
      <c r="I45" s="249"/>
      <c r="J45" s="249"/>
      <c r="K45" s="248"/>
      <c r="L45" s="140" t="s">
        <v>29</v>
      </c>
      <c r="M45" s="261">
        <f>ROUNDDOWN(C45/H45,1)</f>
        <v>0</v>
      </c>
      <c r="N45" s="262"/>
      <c r="O45" s="262"/>
      <c r="P45" s="263"/>
      <c r="Q45" s="97"/>
      <c r="R45" s="97"/>
      <c r="S45" s="97"/>
      <c r="T45" s="97"/>
      <c r="U45" s="260"/>
      <c r="V45" s="260"/>
      <c r="W45" s="260"/>
      <c r="X45" s="26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121</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245" t="s">
        <v>27</v>
      </c>
      <c r="N49" s="245"/>
      <c r="O49" s="245"/>
      <c r="P49" s="245"/>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247">
        <f>P40</f>
        <v>0</v>
      </c>
      <c r="D50" s="249"/>
      <c r="E50" s="249"/>
      <c r="F50" s="248"/>
      <c r="G50" s="140" t="s">
        <v>80</v>
      </c>
      <c r="H50" s="261">
        <f>M45</f>
        <v>0</v>
      </c>
      <c r="I50" s="262"/>
      <c r="J50" s="262"/>
      <c r="K50" s="263"/>
      <c r="L50" s="140" t="s">
        <v>29</v>
      </c>
      <c r="M50" s="264">
        <f>ROUNDDOWN(C50+H50,1)</f>
        <v>0</v>
      </c>
      <c r="N50" s="265"/>
      <c r="O50" s="265"/>
      <c r="P50" s="266"/>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BC71"/>
  <sheetViews>
    <sheetView workbookViewId="0"/>
  </sheetViews>
  <sheetFormatPr defaultColWidth="9" defaultRowHeight="18.75" x14ac:dyDescent="0.4"/>
  <cols>
    <col min="1" max="2" width="9" style="10"/>
    <col min="3" max="3" width="44.25" style="10" customWidth="1"/>
    <col min="4" max="16384" width="9" style="10"/>
  </cols>
  <sheetData>
    <row r="2" spans="1:10" s="11" customFormat="1" ht="20.25" customHeight="1" x14ac:dyDescent="0.4">
      <c r="A2" s="12" t="s">
        <v>119</v>
      </c>
      <c r="B2" s="12"/>
      <c r="C2" s="13"/>
    </row>
    <row r="3" spans="1:10" s="11" customFormat="1" ht="20.25" customHeight="1" x14ac:dyDescent="0.4">
      <c r="A3" s="13"/>
      <c r="B3" s="13"/>
      <c r="C3" s="13"/>
    </row>
    <row r="4" spans="1:10" s="11" customFormat="1" ht="20.25" customHeight="1" x14ac:dyDescent="0.4">
      <c r="A4" s="27"/>
      <c r="B4" s="13" t="s">
        <v>84</v>
      </c>
      <c r="C4" s="13"/>
      <c r="E4" s="272" t="s">
        <v>86</v>
      </c>
      <c r="F4" s="272"/>
      <c r="G4" s="272"/>
      <c r="H4" s="272"/>
      <c r="I4" s="272"/>
      <c r="J4" s="272"/>
    </row>
    <row r="5" spans="1:10" s="11" customFormat="1" ht="20.25" customHeight="1" x14ac:dyDescent="0.4">
      <c r="A5" s="28"/>
      <c r="B5" s="13" t="s">
        <v>85</v>
      </c>
      <c r="C5" s="13"/>
      <c r="E5" s="272"/>
      <c r="F5" s="272"/>
      <c r="G5" s="272"/>
      <c r="H5" s="272"/>
      <c r="I5" s="272"/>
      <c r="J5" s="272"/>
    </row>
    <row r="6" spans="1:10" s="11" customFormat="1" ht="20.25" customHeight="1" x14ac:dyDescent="0.4">
      <c r="A6" s="26" t="s">
        <v>82</v>
      </c>
      <c r="B6" s="13"/>
      <c r="C6" s="13"/>
    </row>
    <row r="7" spans="1:10" s="11" customFormat="1" ht="20.25" customHeight="1" x14ac:dyDescent="0.4">
      <c r="A7" s="26"/>
      <c r="B7" s="13"/>
      <c r="C7" s="13"/>
    </row>
    <row r="8" spans="1:10" s="11" customFormat="1" ht="20.25" customHeight="1" x14ac:dyDescent="0.4">
      <c r="A8" s="13" t="s">
        <v>57</v>
      </c>
      <c r="B8" s="13"/>
      <c r="C8" s="13"/>
    </row>
    <row r="9" spans="1:10" s="11" customFormat="1" ht="20.25" customHeight="1" x14ac:dyDescent="0.4">
      <c r="A9" s="26"/>
      <c r="B9" s="13"/>
      <c r="C9" s="13"/>
    </row>
    <row r="10" spans="1:10" s="11" customFormat="1" ht="20.25" customHeight="1" x14ac:dyDescent="0.4">
      <c r="A10" s="13" t="s">
        <v>94</v>
      </c>
      <c r="B10" s="13"/>
      <c r="C10" s="13"/>
    </row>
    <row r="11" spans="1:10" s="11" customFormat="1" ht="20.25" customHeight="1" x14ac:dyDescent="0.4">
      <c r="A11" s="13"/>
      <c r="B11" s="13"/>
      <c r="C11" s="13"/>
    </row>
    <row r="12" spans="1:10" s="11" customFormat="1" ht="20.25" customHeight="1" x14ac:dyDescent="0.4">
      <c r="A12" s="147" t="s">
        <v>122</v>
      </c>
      <c r="B12" s="13"/>
      <c r="C12" s="13"/>
    </row>
    <row r="13" spans="1:10" s="11" customFormat="1" ht="20.25" customHeight="1" x14ac:dyDescent="0.4">
      <c r="A13" s="13"/>
      <c r="B13" s="13"/>
      <c r="C13" s="13"/>
    </row>
    <row r="14" spans="1:10" s="11" customFormat="1" ht="20.25" customHeight="1" x14ac:dyDescent="0.4">
      <c r="A14" s="13" t="s">
        <v>56</v>
      </c>
      <c r="B14" s="13"/>
      <c r="C14" s="13"/>
    </row>
    <row r="15" spans="1:10" s="11" customFormat="1" ht="20.25" customHeight="1" x14ac:dyDescent="0.4">
      <c r="A15" s="13"/>
      <c r="B15" s="13"/>
      <c r="C15" s="13"/>
    </row>
    <row r="16" spans="1:10" s="11" customFormat="1" ht="20.25" customHeight="1" x14ac:dyDescent="0.4">
      <c r="A16" s="148" t="s">
        <v>133</v>
      </c>
      <c r="B16" s="148"/>
      <c r="C16" s="148"/>
    </row>
    <row r="17" spans="1:3" s="11" customFormat="1" ht="20.25" customHeight="1" x14ac:dyDescent="0.4">
      <c r="A17" s="148"/>
      <c r="B17" s="148"/>
      <c r="C17" s="148"/>
    </row>
    <row r="18" spans="1:3" s="11" customFormat="1" ht="20.25" customHeight="1" x14ac:dyDescent="0.4">
      <c r="A18" s="147" t="s">
        <v>134</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111</v>
      </c>
    </row>
    <row r="24" spans="1:3" s="11" customFormat="1" ht="20.25" customHeight="1" x14ac:dyDescent="0.4">
      <c r="A24" s="13"/>
      <c r="B24" s="14">
        <v>3</v>
      </c>
      <c r="C24" s="15" t="s">
        <v>112</v>
      </c>
    </row>
    <row r="25" spans="1:3" s="11" customFormat="1" ht="20.25" customHeight="1" x14ac:dyDescent="0.4">
      <c r="A25" s="13"/>
      <c r="B25" s="13"/>
      <c r="C25" s="13"/>
    </row>
    <row r="26" spans="1:3" s="11" customFormat="1" ht="20.25" customHeight="1" x14ac:dyDescent="0.4">
      <c r="A26" s="13" t="s">
        <v>135</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68</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81</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47" t="s">
        <v>136</v>
      </c>
      <c r="B40" s="13"/>
      <c r="C40" s="13"/>
    </row>
    <row r="41" spans="1:55" s="11" customFormat="1" ht="20.25" customHeight="1" x14ac:dyDescent="0.4">
      <c r="A41" s="13" t="s">
        <v>54</v>
      </c>
      <c r="B41" s="13"/>
      <c r="C41" s="13"/>
    </row>
    <row r="42" spans="1:55" s="11" customFormat="1" ht="20.25" customHeight="1" x14ac:dyDescent="0.4">
      <c r="A42" s="23" t="s">
        <v>95</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137</v>
      </c>
      <c r="B44" s="13"/>
    </row>
    <row r="45" spans="1:55" s="11" customFormat="1" ht="20.25" customHeight="1" x14ac:dyDescent="0.4"/>
    <row r="46" spans="1:55" s="11" customFormat="1" ht="20.25" customHeight="1" x14ac:dyDescent="0.4">
      <c r="A46" s="13" t="s">
        <v>138</v>
      </c>
      <c r="B46" s="13"/>
      <c r="C46" s="13"/>
    </row>
    <row r="47" spans="1:55" s="11" customFormat="1" ht="20.25" customHeight="1" x14ac:dyDescent="0.4">
      <c r="A47" s="30" t="s">
        <v>96</v>
      </c>
      <c r="B47" s="13"/>
      <c r="C47" s="13"/>
    </row>
    <row r="48" spans="1:55" s="11" customFormat="1" ht="20.25" customHeight="1" x14ac:dyDescent="0.4"/>
    <row r="49" spans="1:55" s="11" customFormat="1" ht="20.25" customHeight="1" x14ac:dyDescent="0.4">
      <c r="A49" s="13" t="s">
        <v>139</v>
      </c>
      <c r="B49" s="13"/>
      <c r="C49" s="13"/>
    </row>
    <row r="50" spans="1:55" s="11" customFormat="1" ht="20.25" customHeight="1" x14ac:dyDescent="0.4">
      <c r="A50" s="13" t="s">
        <v>97</v>
      </c>
      <c r="B50" s="13"/>
      <c r="C50" s="13"/>
    </row>
    <row r="51" spans="1:55" s="11" customFormat="1" ht="20.25" customHeight="1" x14ac:dyDescent="0.4">
      <c r="A51" s="13"/>
      <c r="B51" s="13"/>
      <c r="C51" s="13"/>
    </row>
    <row r="52" spans="1:55" s="11" customFormat="1" ht="20.25" customHeight="1" x14ac:dyDescent="0.4">
      <c r="A52" s="13" t="s">
        <v>140</v>
      </c>
      <c r="B52" s="13"/>
      <c r="C52" s="13"/>
    </row>
    <row r="53" spans="1:55" s="11" customFormat="1" ht="20.25" customHeight="1" x14ac:dyDescent="0.4">
      <c r="A53" s="13"/>
      <c r="B53" s="13"/>
      <c r="C53" s="13"/>
    </row>
    <row r="54" spans="1:55" s="11" customFormat="1" ht="20.25" customHeight="1" x14ac:dyDescent="0.4">
      <c r="A54" s="11" t="s">
        <v>141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76</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142</v>
      </c>
      <c r="C58" s="25"/>
      <c r="D58" s="16"/>
      <c r="E58" s="16"/>
    </row>
    <row r="59" spans="1:55" s="11" customFormat="1" ht="20.25" customHeight="1" x14ac:dyDescent="0.4">
      <c r="A59" s="84" t="s">
        <v>100</v>
      </c>
      <c r="B59" s="25"/>
      <c r="C59" s="25"/>
      <c r="D59" s="13"/>
      <c r="E59" s="13"/>
    </row>
    <row r="60" spans="1:55" s="11" customFormat="1" ht="20.25" customHeight="1" x14ac:dyDescent="0.4">
      <c r="A60" s="83" t="s">
        <v>101</v>
      </c>
      <c r="B60" s="25"/>
      <c r="C60" s="25"/>
      <c r="D60" s="29"/>
      <c r="E60" s="29"/>
    </row>
    <row r="61" spans="1:55" s="11" customFormat="1" ht="20.25" customHeight="1" x14ac:dyDescent="0.4">
      <c r="A61" s="84" t="s">
        <v>102</v>
      </c>
      <c r="B61" s="25"/>
      <c r="C61" s="25"/>
      <c r="D61" s="29"/>
      <c r="E61" s="29"/>
    </row>
    <row r="62" spans="1:55" s="11" customFormat="1" ht="20.25" customHeight="1" x14ac:dyDescent="0.4">
      <c r="A62" s="83" t="s">
        <v>103</v>
      </c>
      <c r="B62" s="25"/>
      <c r="C62" s="25"/>
      <c r="D62" s="29"/>
      <c r="E62" s="29"/>
    </row>
    <row r="63" spans="1:55" s="11" customFormat="1" ht="20.25" customHeight="1" x14ac:dyDescent="0.4">
      <c r="A63" s="84" t="s">
        <v>143</v>
      </c>
      <c r="B63" s="25"/>
      <c r="C63" s="25"/>
      <c r="D63" s="29"/>
      <c r="E63" s="29"/>
    </row>
    <row r="64" spans="1:55" s="11" customFormat="1" ht="20.25" customHeight="1" x14ac:dyDescent="0.4">
      <c r="A64" s="84" t="s">
        <v>144</v>
      </c>
      <c r="B64" s="25"/>
      <c r="C64" s="25"/>
      <c r="D64" s="29"/>
      <c r="E64" s="29"/>
    </row>
    <row r="65" spans="1:5" s="11" customFormat="1" ht="20.25" customHeight="1" x14ac:dyDescent="0.4">
      <c r="A65" s="84" t="s">
        <v>145</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1" customWidth="1"/>
    <col min="2" max="2" width="8.625" style="111" customWidth="1"/>
    <col min="3" max="11" width="40.625" style="111" customWidth="1"/>
    <col min="12" max="16384" width="9" style="111"/>
  </cols>
  <sheetData>
    <row r="1" spans="2:11" x14ac:dyDescent="0.4">
      <c r="B1" s="111" t="s">
        <v>73</v>
      </c>
    </row>
    <row r="3" spans="2:11" x14ac:dyDescent="0.4">
      <c r="B3" s="112" t="s">
        <v>74</v>
      </c>
      <c r="C3" s="112" t="s">
        <v>75</v>
      </c>
    </row>
    <row r="4" spans="2:11" x14ac:dyDescent="0.4">
      <c r="B4" s="112">
        <v>1</v>
      </c>
      <c r="C4" s="142" t="s">
        <v>109</v>
      </c>
    </row>
    <row r="5" spans="2:11" x14ac:dyDescent="0.4">
      <c r="B5" s="112">
        <v>2</v>
      </c>
      <c r="C5" s="142" t="s">
        <v>110</v>
      </c>
    </row>
    <row r="6" spans="2:11" x14ac:dyDescent="0.4">
      <c r="B6" s="112">
        <v>3</v>
      </c>
      <c r="C6" s="142"/>
    </row>
    <row r="7" spans="2:11" x14ac:dyDescent="0.4">
      <c r="B7" s="112">
        <v>4</v>
      </c>
      <c r="C7" s="142"/>
    </row>
    <row r="8" spans="2:11" x14ac:dyDescent="0.4">
      <c r="B8" s="112">
        <v>5</v>
      </c>
      <c r="C8" s="142"/>
    </row>
    <row r="9" spans="2:11" x14ac:dyDescent="0.4">
      <c r="B9" s="112">
        <v>6</v>
      </c>
      <c r="C9" s="142"/>
    </row>
    <row r="10" spans="2:11" x14ac:dyDescent="0.4">
      <c r="B10" s="112">
        <v>7</v>
      </c>
      <c r="C10" s="142"/>
    </row>
    <row r="11" spans="2:11" x14ac:dyDescent="0.4">
      <c r="B11" s="112">
        <v>8</v>
      </c>
      <c r="C11" s="142"/>
    </row>
    <row r="13" spans="2:11" x14ac:dyDescent="0.4">
      <c r="B13" s="111" t="s">
        <v>72</v>
      </c>
    </row>
    <row r="14" spans="2:11" ht="26.25" thickBot="1" x14ac:dyDescent="0.45"/>
    <row r="15" spans="2:11" ht="26.25" thickBot="1" x14ac:dyDescent="0.45">
      <c r="B15" s="143" t="s">
        <v>58</v>
      </c>
      <c r="C15" s="114" t="s">
        <v>2</v>
      </c>
      <c r="D15" s="115" t="s">
        <v>111</v>
      </c>
      <c r="E15" s="116" t="s">
        <v>112</v>
      </c>
      <c r="F15" s="117" t="s">
        <v>31</v>
      </c>
      <c r="G15" s="117" t="s">
        <v>31</v>
      </c>
      <c r="H15" s="117" t="s">
        <v>31</v>
      </c>
      <c r="I15" s="117" t="s">
        <v>91</v>
      </c>
      <c r="J15" s="117" t="s">
        <v>91</v>
      </c>
      <c r="K15" s="118" t="s">
        <v>91</v>
      </c>
    </row>
    <row r="16" spans="2:11" x14ac:dyDescent="0.4">
      <c r="B16" s="273" t="s">
        <v>59</v>
      </c>
      <c r="C16" s="119" t="s">
        <v>113</v>
      </c>
      <c r="D16" s="124" t="s">
        <v>113</v>
      </c>
      <c r="E16" s="124" t="s">
        <v>105</v>
      </c>
      <c r="F16" s="124"/>
      <c r="G16" s="124"/>
      <c r="H16" s="124"/>
      <c r="I16" s="120"/>
      <c r="J16" s="120"/>
      <c r="K16" s="121"/>
    </row>
    <row r="17" spans="2:11" x14ac:dyDescent="0.4">
      <c r="B17" s="273"/>
      <c r="C17" s="122" t="s">
        <v>66</v>
      </c>
      <c r="D17" s="124" t="s">
        <v>111</v>
      </c>
      <c r="E17" s="124" t="s">
        <v>111</v>
      </c>
      <c r="F17" s="124"/>
      <c r="G17" s="124"/>
      <c r="H17" s="124"/>
      <c r="I17" s="113"/>
      <c r="J17" s="113"/>
      <c r="K17" s="123"/>
    </row>
    <row r="18" spans="2:11" x14ac:dyDescent="0.4">
      <c r="B18" s="273"/>
      <c r="C18" s="122" t="s">
        <v>66</v>
      </c>
      <c r="D18" s="124" t="s">
        <v>31</v>
      </c>
      <c r="E18" s="124" t="s">
        <v>114</v>
      </c>
      <c r="F18" s="124"/>
      <c r="G18" s="124"/>
      <c r="H18" s="124"/>
      <c r="I18" s="113"/>
      <c r="J18" s="113"/>
      <c r="K18" s="123"/>
    </row>
    <row r="19" spans="2:11" x14ac:dyDescent="0.4">
      <c r="B19" s="273"/>
      <c r="C19" s="122" t="s">
        <v>31</v>
      </c>
      <c r="D19" s="124" t="s">
        <v>31</v>
      </c>
      <c r="E19" s="124" t="s">
        <v>115</v>
      </c>
      <c r="F19" s="124"/>
      <c r="G19" s="124"/>
      <c r="H19" s="124"/>
      <c r="I19" s="113"/>
      <c r="J19" s="113"/>
      <c r="K19" s="123"/>
    </row>
    <row r="20" spans="2:11" x14ac:dyDescent="0.4">
      <c r="B20" s="273"/>
      <c r="C20" s="122" t="s">
        <v>31</v>
      </c>
      <c r="D20" s="124" t="s">
        <v>31</v>
      </c>
      <c r="E20" s="124" t="s">
        <v>116</v>
      </c>
      <c r="F20" s="124"/>
      <c r="G20" s="124"/>
      <c r="H20" s="124"/>
      <c r="I20" s="113"/>
      <c r="J20" s="113"/>
      <c r="K20" s="123"/>
    </row>
    <row r="21" spans="2:11" x14ac:dyDescent="0.4">
      <c r="B21" s="273"/>
      <c r="C21" s="122" t="s">
        <v>31</v>
      </c>
      <c r="D21" s="124" t="s">
        <v>31</v>
      </c>
      <c r="E21" s="124" t="s">
        <v>31</v>
      </c>
      <c r="F21" s="124"/>
      <c r="G21" s="124"/>
      <c r="H21" s="124"/>
      <c r="I21" s="113"/>
      <c r="J21" s="113"/>
      <c r="K21" s="123"/>
    </row>
    <row r="22" spans="2:11" x14ac:dyDescent="0.4">
      <c r="B22" s="273"/>
      <c r="C22" s="122" t="s">
        <v>31</v>
      </c>
      <c r="D22" s="124" t="s">
        <v>31</v>
      </c>
      <c r="E22" s="124" t="s">
        <v>31</v>
      </c>
      <c r="F22" s="124"/>
      <c r="G22" s="124"/>
      <c r="H22" s="124"/>
      <c r="I22" s="113"/>
      <c r="J22" s="113"/>
      <c r="K22" s="123"/>
    </row>
    <row r="23" spans="2:11" x14ac:dyDescent="0.4">
      <c r="B23" s="273"/>
      <c r="C23" s="122" t="s">
        <v>31</v>
      </c>
      <c r="D23" s="124" t="s">
        <v>91</v>
      </c>
      <c r="E23" s="124" t="s">
        <v>31</v>
      </c>
      <c r="F23" s="124"/>
      <c r="G23" s="124"/>
      <c r="H23" s="124"/>
      <c r="I23" s="113"/>
      <c r="J23" s="113"/>
      <c r="K23" s="123"/>
    </row>
    <row r="24" spans="2:11" x14ac:dyDescent="0.4">
      <c r="B24" s="273"/>
      <c r="C24" s="122" t="s">
        <v>31</v>
      </c>
      <c r="D24" s="124" t="s">
        <v>91</v>
      </c>
      <c r="E24" s="124" t="s">
        <v>31</v>
      </c>
      <c r="F24" s="124"/>
      <c r="G24" s="124"/>
      <c r="H24" s="124"/>
      <c r="I24" s="113"/>
      <c r="J24" s="113"/>
      <c r="K24" s="123"/>
    </row>
    <row r="25" spans="2:11" x14ac:dyDescent="0.4">
      <c r="B25" s="273"/>
      <c r="C25" s="122" t="s">
        <v>31</v>
      </c>
      <c r="D25" s="125" t="s">
        <v>91</v>
      </c>
      <c r="E25" s="125" t="s">
        <v>31</v>
      </c>
      <c r="F25" s="125"/>
      <c r="G25" s="125"/>
      <c r="H25" s="125"/>
      <c r="I25" s="113"/>
      <c r="J25" s="113"/>
      <c r="K25" s="123"/>
    </row>
    <row r="26" spans="2:11" x14ac:dyDescent="0.4">
      <c r="B26" s="273"/>
      <c r="C26" s="122" t="s">
        <v>31</v>
      </c>
      <c r="D26" s="125" t="s">
        <v>91</v>
      </c>
      <c r="E26" s="125" t="s">
        <v>31</v>
      </c>
      <c r="F26" s="125"/>
      <c r="G26" s="125"/>
      <c r="H26" s="125"/>
      <c r="I26" s="113"/>
      <c r="J26" s="113"/>
      <c r="K26" s="123"/>
    </row>
    <row r="27" spans="2:11" x14ac:dyDescent="0.4">
      <c r="B27" s="273"/>
      <c r="C27" s="122" t="s">
        <v>31</v>
      </c>
      <c r="D27" s="125" t="s">
        <v>91</v>
      </c>
      <c r="E27" s="125" t="s">
        <v>31</v>
      </c>
      <c r="F27" s="125"/>
      <c r="G27" s="125"/>
      <c r="H27" s="125"/>
      <c r="I27" s="113"/>
      <c r="J27" s="113"/>
      <c r="K27" s="123"/>
    </row>
    <row r="28" spans="2:11" ht="26.25" thickBot="1" x14ac:dyDescent="0.45">
      <c r="B28" s="274"/>
      <c r="C28" s="126" t="s">
        <v>31</v>
      </c>
      <c r="D28" s="127" t="s">
        <v>91</v>
      </c>
      <c r="E28" s="127" t="s">
        <v>31</v>
      </c>
      <c r="F28" s="127"/>
      <c r="G28" s="127"/>
      <c r="H28" s="127"/>
      <c r="I28" s="127"/>
      <c r="J28" s="127"/>
      <c r="K28" s="128"/>
    </row>
    <row r="31" spans="2:11" x14ac:dyDescent="0.4">
      <c r="C31" s="111" t="s">
        <v>87</v>
      </c>
    </row>
    <row r="32" spans="2:11" x14ac:dyDescent="0.4">
      <c r="C32" s="111" t="s">
        <v>32</v>
      </c>
    </row>
    <row r="33" spans="3:3" x14ac:dyDescent="0.4">
      <c r="C33" s="111" t="s">
        <v>106</v>
      </c>
    </row>
    <row r="34" spans="3:3" x14ac:dyDescent="0.4">
      <c r="C34" s="111" t="s">
        <v>90</v>
      </c>
    </row>
    <row r="35" spans="3:3" x14ac:dyDescent="0.4">
      <c r="C35" s="111" t="s">
        <v>117</v>
      </c>
    </row>
    <row r="36" spans="3:3" x14ac:dyDescent="0.4">
      <c r="C36" s="111" t="s">
        <v>118</v>
      </c>
    </row>
    <row r="37" spans="3:3" x14ac:dyDescent="0.4">
      <c r="C37" s="111" t="s">
        <v>33</v>
      </c>
    </row>
    <row r="38" spans="3:3" x14ac:dyDescent="0.4">
      <c r="C38" s="111" t="s">
        <v>34</v>
      </c>
    </row>
    <row r="40" spans="3:3" x14ac:dyDescent="0.4">
      <c r="C40" s="111" t="s">
        <v>107</v>
      </c>
    </row>
    <row r="41" spans="3:3" x14ac:dyDescent="0.4">
      <c r="C41" s="111" t="s">
        <v>60</v>
      </c>
    </row>
    <row r="42" spans="3:3" x14ac:dyDescent="0.4">
      <c r="C42" s="111" t="s">
        <v>61</v>
      </c>
    </row>
    <row r="43" spans="3:3" x14ac:dyDescent="0.4">
      <c r="C43" s="111" t="s">
        <v>62</v>
      </c>
    </row>
    <row r="44" spans="3:3" x14ac:dyDescent="0.4">
      <c r="C44" s="111" t="s">
        <v>63</v>
      </c>
    </row>
    <row r="45" spans="3:3" x14ac:dyDescent="0.4">
      <c r="C45" s="111" t="s">
        <v>64</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【記載例】介護予防支援</vt:lpstr>
      <vt:lpstr>介護予防支援</vt:lpstr>
      <vt:lpstr>記入方法</vt:lpstr>
      <vt:lpstr>プルダウン・リスト</vt:lpstr>
      <vt:lpstr>【記載例】介護予防支援!Print_Area</vt:lpstr>
      <vt:lpstr>介護予防支援!Print_Area</vt:lpstr>
      <vt:lpstr>記入方法!Print_Area</vt:lpstr>
      <vt:lpstr>【記載例】介護予防支援!Print_Titles</vt:lpstr>
      <vt:lpstr>介護予防支援!Print_Titles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2024-05-07T08:14:21Z</dcterms:modified>
</cp:coreProperties>
</file>