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1pfl1\☆上下水道課\★管理係\51 決算統計\R5年度\経営比較分析表\"/>
    </mc:Choice>
  </mc:AlternateContent>
  <xr:revisionPtr revIDLastSave="0" documentId="8_{3E527E1A-9978-4911-80E8-8E2369905305}" xr6:coauthVersionLast="44" xr6:coauthVersionMax="44" xr10:uidLastSave="{00000000-0000-0000-0000-000000000000}"/>
  <workbookProtection workbookAlgorithmName="SHA-512" workbookHashValue="EdTkLAbwv3kJR11u22bc0rfQ3X0pPw6Oa+etTH+XlXLkciaHNguyHENltjV9qejifZOhaw/gpkVBUSZLd0XFZA==" workbookSaltValue="KmLWAOzIaF1y2fKIwWxPpA==" workbookSpinCount="100000" lockStructure="1"/>
  <bookViews>
    <workbookView xWindow="1560" yWindow="1560" windowWidth="14460" windowHeight="1441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F85" i="4"/>
  <c r="AL10" i="4"/>
  <c r="I10" i="4"/>
  <c r="I8" i="4"/>
</calcChain>
</file>

<file path=xl/sharedStrings.xml><?xml version="1.0" encoding="utf-8"?>
<sst xmlns="http://schemas.openxmlformats.org/spreadsheetml/2006/main" count="236" uniqueCount="114">
  <si>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</si>
  <si>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</si>
  <si>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</si>
  <si>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</si>
  <si>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</si>
  <si>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</si>
  <si>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</si>
  <si>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</si>
  <si>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</si>
  <si>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</si>
  <si>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</si>
  <si>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</si>
  <si>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</si>
  <si>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</si>
  <si>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</si>
  <si>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</si>
  <si>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</si>
  <si>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</si>
  <si>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</si>
  <si>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</si>
  <si>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</si>
  <si>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</si>
  <si>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</si>
  <si>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</si>
  <si>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</si>
  <si>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</si>
  <si>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</si>
  <si>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</si>
  <si>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</si>
  <si>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</si>
  <si>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</si>
  <si>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</si>
  <si>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</si>
  <si>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</si>
  <si>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</si>
  <si>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</si>
  <si>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</si>
  <si>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</si>
  <si>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</si>
  <si>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</si>
  <si>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</si>
  <si>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</si>
  <si>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</si>
  <si>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</si>
  <si>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</si>
  <si>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</si>
  <si>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</si>
  <si>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</si>
  <si>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</si>
  <si>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</si>
  <si>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</si>
  <si>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</si>
  <si>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</si>
  <si>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</si>
  <si>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</si>
  <si>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</si>
  <si>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</si>
  <si>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</si>
  <si>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</si>
  <si>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</si>
  <si>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</si>
  <si>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</si>
  <si>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</si>
  <si>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</si>
  <si>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</si>
  <si>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</si>
  <si>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</si>
  <si>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</si>
  <si>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</si>
  <si>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</si>
  <si>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</si>
  <si>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</si>
  <si>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</si>
  <si>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</si>
  <si>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</si>
  <si>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</si>
  <si>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</si>
  <si>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</si>
  <si>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</si>
  <si>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</si>
  <si>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</si>
  <si>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</si>
  <si>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</si>
  <si>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</si>
  <si>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</si>
  <si>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</si>
  <si>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</si>
  <si>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</si>
  <si>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</si>
  <si>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</si>
  <si>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</si>
  <si>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</si>
  <si>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</si>
  <si>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</si>
  <si>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</si>
  <si>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石川県　野々市市</t>
  </si>
  <si>
    <t>法適用</t>
  </si>
  <si>
    <t>下水道事業</t>
  </si>
  <si>
    <t>公共下水道</t>
  </si>
  <si>
    <t>Bd2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</si>
  <si>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</si>
  <si>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</si>
  <si>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</si>
  <si>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</si>
  <si>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</si>
  <si>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</si>
  <si>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</si>
  <si>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</si>
  <si>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</si>
  <si>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</si>
  <si>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</si>
  <si>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経常損益を示す「経常収支比率」及び料金水
準の適切性を示す「経費回収率」は、令和４年９月に下水道使用料を改定したことにより、令和４年度から改善し、改定の影響が通年化した令和５年度はさらに数値が改善した。
　施設の効率性を示す「施設利用率」については、市単独で下水処理場を有していないため数値を計上していない。
　下水道に接続している人口の割合を示す「水洗化率」は令和４年度から大きく増加した。これは、集計方法を排水設備申請の数値の積み上げから、地図情報と住基人口を基にした方法に見直し、より実態に即した数値としたことによるものである。</t>
    <rPh sb="63" eb="65">
      <t>レイワ</t>
    </rPh>
    <rPh sb="70" eb="72">
      <t>カイゼン</t>
    </rPh>
    <rPh sb="74" eb="76">
      <t>カイテイ</t>
    </rPh>
    <rPh sb="77" eb="79">
      <t>エイキョウ</t>
    </rPh>
    <rPh sb="80" eb="83">
      <t>ツウネンカ</t>
    </rPh>
    <rPh sb="85" eb="87">
      <t>レイワ</t>
    </rPh>
    <rPh sb="88" eb="90">
      <t>ネンド</t>
    </rPh>
    <rPh sb="94" eb="96">
      <t>スウチ</t>
    </rPh>
    <rPh sb="97" eb="99">
      <t>カイゼン</t>
    </rPh>
    <rPh sb="157" eb="160">
      <t>ゲスイドウ</t>
    </rPh>
    <rPh sb="161" eb="163">
      <t>セツゾク</t>
    </rPh>
    <rPh sb="167" eb="169">
      <t>ジンコウ</t>
    </rPh>
    <rPh sb="170" eb="172">
      <t>ワリアイ</t>
    </rPh>
    <rPh sb="173" eb="174">
      <t>シメ</t>
    </rPh>
    <rPh sb="176" eb="180">
      <t>スイセンカリツ</t>
    </rPh>
    <rPh sb="182" eb="184">
      <t>レイワ</t>
    </rPh>
    <rPh sb="185" eb="187">
      <t>ネンド</t>
    </rPh>
    <rPh sb="189" eb="190">
      <t>オオ</t>
    </rPh>
    <rPh sb="192" eb="194">
      <t>ゾウカ</t>
    </rPh>
    <rPh sb="246" eb="248">
      <t>ジッタイ</t>
    </rPh>
    <rPh sb="249" eb="250">
      <t>ソク</t>
    </rPh>
    <rPh sb="252" eb="254">
      <t>スウチ</t>
    </rPh>
    <phoneticPr fontId="4"/>
  </si>
  <si>
    <t>　償却対象資産の減価償却の状況を示す「有形固定資産減価償却率」については、供用開始が平成６年度であり、現有する償却資産が比較的新しいことから、低い水準となっている。また、法定耐用年数を超えた管渠が存在していないことから、「管渠老朽化率」は計上されていない。</t>
    <rPh sb="37" eb="41">
      <t>キョウヨウカイシ</t>
    </rPh>
    <rPh sb="42" eb="44">
      <t>ヘイセイ</t>
    </rPh>
    <rPh sb="45" eb="46">
      <t>ネン</t>
    </rPh>
    <phoneticPr fontId="4"/>
  </si>
  <si>
    <t>　下水道使用料の改定により経営は改善したものの、「経常収支比率」及び「経費回収率」は依然100%を下回る状況が続く見込みであることから、引き続き経営改善を図っていく必要がある。
　今後も、定期的に財政状況を検証し、使用料改定の必要性について検討を行っていくことにより、持続可能な公共下水道事業運営の確立に努めていく。</t>
    <rPh sb="1" eb="7">
      <t>ゲスイドウシヨウリョウ</t>
    </rPh>
    <rPh sb="8" eb="10">
      <t>カイテイ</t>
    </rPh>
    <rPh sb="13" eb="15">
      <t>ケイエイ</t>
    </rPh>
    <rPh sb="16" eb="18">
      <t>カイゼン</t>
    </rPh>
    <rPh sb="25" eb="31">
      <t>ケイジョウシュウシヒリツ</t>
    </rPh>
    <rPh sb="32" eb="33">
      <t>オヨ</t>
    </rPh>
    <rPh sb="35" eb="37">
      <t>ケイヒ</t>
    </rPh>
    <rPh sb="37" eb="40">
      <t>カイシュウリツ</t>
    </rPh>
    <rPh sb="42" eb="44">
      <t>イゼン</t>
    </rPh>
    <rPh sb="49" eb="51">
      <t>シタマワ</t>
    </rPh>
    <rPh sb="52" eb="54">
      <t>ジョウキョウ</t>
    </rPh>
    <rPh sb="55" eb="56">
      <t>ツヅ</t>
    </rPh>
    <rPh sb="57" eb="59">
      <t>ミコ</t>
    </rPh>
    <rPh sb="68" eb="69">
      <t>ヒ</t>
    </rPh>
    <rPh sb="70" eb="71">
      <t>ツヅ</t>
    </rPh>
    <rPh sb="72" eb="76">
      <t>ケイエイカイゼン</t>
    </rPh>
    <rPh sb="77" eb="78">
      <t>ハカ</t>
    </rPh>
    <rPh sb="82" eb="8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</si>
</sst>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C-47C8-A98A-C1711D73E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0.15</c:v>
                </c:pt>
                <c:pt idx="2">
                  <c:v>0.06</c:v>
                </c:pt>
                <c:pt idx="3">
                  <c:v>0.09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C-47C8-A98A-C1711D73E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8-46F6-83A2-80AC1B70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61.4</c:v>
                </c:pt>
                <c:pt idx="1">
                  <c:v>61.51</c:v>
                </c:pt>
                <c:pt idx="2">
                  <c:v>51.2</c:v>
                </c:pt>
                <c:pt idx="3">
                  <c:v>57.32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8-46F6-83A2-80AC1B70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87.34</c:v>
                </c:pt>
                <c:pt idx="1">
                  <c:v>87.22</c:v>
                </c:pt>
                <c:pt idx="2">
                  <c:v>87.6</c:v>
                </c:pt>
                <c:pt idx="3">
                  <c:v>86.63</c:v>
                </c:pt>
                <c:pt idx="4">
                  <c:v>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7-41A2-9F55-169CC296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86.28</c:v>
                </c:pt>
                <c:pt idx="1">
                  <c:v>85.82</c:v>
                </c:pt>
                <c:pt idx="2">
                  <c:v>85.03</c:v>
                </c:pt>
                <c:pt idx="3">
                  <c:v>85.96</c:v>
                </c:pt>
                <c:pt idx="4">
                  <c:v>85.14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7-41A2-9F55-169CC2963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90.34</c:v>
                </c:pt>
                <c:pt idx="1">
                  <c:v>89.88</c:v>
                </c:pt>
                <c:pt idx="2">
                  <c:v>88.25</c:v>
                </c:pt>
                <c:pt idx="3">
                  <c:v>93.12</c:v>
                </c:pt>
                <c:pt idx="4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D-4B2D-977A-FEBC74F8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107.15</c:v>
                </c:pt>
                <c:pt idx="1">
                  <c:v>109.91</c:v>
                </c:pt>
                <c:pt idx="2">
                  <c:v>108.61</c:v>
                </c:pt>
                <c:pt idx="3">
                  <c:v>109.58</c:v>
                </c:pt>
                <c:pt idx="4">
                  <c:v>107.74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D-4B2D-977A-FEBC74F8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12.39</c:v>
                </c:pt>
                <c:pt idx="1">
                  <c:v>14.77</c:v>
                </c:pt>
                <c:pt idx="2">
                  <c:v>17.14</c:v>
                </c:pt>
                <c:pt idx="3">
                  <c:v>19.52</c:v>
                </c:pt>
                <c:pt idx="4">
                  <c:v>21.86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C-43A3-96F5-300AA8D99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17.239999999999998</c:v>
                </c:pt>
                <c:pt idx="1">
                  <c:v>15.29</c:v>
                </c:pt>
                <c:pt idx="2">
                  <c:v>17.809999999999999</c:v>
                </c:pt>
                <c:pt idx="3">
                  <c:v>19.96</c:v>
                </c:pt>
                <c:pt idx="4">
                  <c:v>19.12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C-43A3-96F5-300AA8D99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C-4B59-B43B-6F1FCC3B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0.11</c:v>
                </c:pt>
                <c:pt idx="2">
                  <c:v>0.64</c:v>
                </c:pt>
                <c:pt idx="3">
                  <c:v>0.83</c:v>
                </c:pt>
                <c:pt idx="4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C-4B59-B43B-6F1FCC3B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71.87</c:v>
                </c:pt>
                <c:pt idx="1">
                  <c:v>86.31</c:v>
                </c:pt>
                <c:pt idx="2">
                  <c:v>103.63</c:v>
                </c:pt>
                <c:pt idx="3">
                  <c:v>107.51</c:v>
                </c:pt>
                <c:pt idx="4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C-4B5F-A104-1AB3557C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15.68</c:v>
                </c:pt>
                <c:pt idx="1">
                  <c:v>9.42</c:v>
                </c:pt>
                <c:pt idx="2">
                  <c:v>11.49</c:v>
                </c:pt>
                <c:pt idx="3">
                  <c:v>5.35</c:v>
                </c:pt>
                <c:pt idx="4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B5F-A104-1AB3557C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43.43</c:v>
                </c:pt>
                <c:pt idx="1">
                  <c:v>39.450000000000003</c:v>
                </c:pt>
                <c:pt idx="2">
                  <c:v>34.44</c:v>
                </c:pt>
                <c:pt idx="3">
                  <c:v>37.479999999999997</c:v>
                </c:pt>
                <c:pt idx="4">
                  <c:v>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0C8-A24C-7C39579A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46.82</c:v>
                </c:pt>
                <c:pt idx="1">
                  <c:v>47.61</c:v>
                </c:pt>
                <c:pt idx="2">
                  <c:v>52.69</c:v>
                </c:pt>
                <c:pt idx="3">
                  <c:v>59.45</c:v>
                </c:pt>
                <c:pt idx="4">
                  <c:v>68.13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0C8-A24C-7C39579AE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1326.76</c:v>
                </c:pt>
                <c:pt idx="1">
                  <c:v>1253.6199999999999</c:v>
                </c:pt>
                <c:pt idx="2">
                  <c:v>1195.3</c:v>
                </c:pt>
                <c:pt idx="3">
                  <c:v>1078.92</c:v>
                </c:pt>
                <c:pt idx="4">
                  <c:v>967.92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980-85B7-B836D212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1028.05</c:v>
                </c:pt>
                <c:pt idx="1">
                  <c:v>1092.22</c:v>
                </c:pt>
                <c:pt idx="2">
                  <c:v>998.38</c:v>
                </c:pt>
                <c:pt idx="3">
                  <c:v>925.32</c:v>
                </c:pt>
                <c:pt idx="4">
                  <c:v>932.94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D-4980-85B7-B836D2125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83.56</c:v>
                </c:pt>
                <c:pt idx="1">
                  <c:v>85.43</c:v>
                </c:pt>
                <c:pt idx="2">
                  <c:v>84.14</c:v>
                </c:pt>
                <c:pt idx="3">
                  <c:v>90.77</c:v>
                </c:pt>
                <c:pt idx="4">
                  <c:v>97.65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0-440E-B581-471D8F78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94.73</c:v>
                </c:pt>
                <c:pt idx="1">
                  <c:v>97.53</c:v>
                </c:pt>
                <c:pt idx="2">
                  <c:v>95.92</c:v>
                </c:pt>
                <c:pt idx="3">
                  <c:v>96.98</c:v>
                </c:pt>
                <c:pt idx="4">
                  <c:v>103.51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0-440E-B581-471D8F78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150</c:v>
                </c:pt>
                <c:pt idx="1">
                  <c:v>147.26</c:v>
                </c:pt>
                <c:pt idx="2">
                  <c:v>150</c:v>
                </c:pt>
                <c:pt idx="3">
                  <c:v>150</c:v>
                </c:pt>
                <c:pt idx="4">
                  <c:v>151.07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8-4DEF-9CD9-9FB7F704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160.91</c:v>
                </c:pt>
                <c:pt idx="1">
                  <c:v>155.83000000000001</c:v>
                </c:pt>
                <c:pt idx="2">
                  <c:v>156.75</c:v>
                </c:pt>
                <c:pt idx="3">
                  <c:v>153.54</c:v>
                </c:pt>
                <c:pt idx="4">
                  <c:v>151.82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8-4DEF-9CD9-9FB7F704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T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</row>
    <row r="3" spans="1:78" ht="9.75" customHeight="1" x14ac:dyDescent="0.15">
      <c r="A3" s="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</row>
    <row r="4" spans="1:78" ht="9.75" customHeight="1" x14ac:dyDescent="0.15">
      <c r="A4" s="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4" t="str">
        <f>データ!H6</f>
        <v>石川県　野々市市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3" t="s">
        <v>1</v>
      </c>
      <c r="C7" s="53"/>
      <c r="D7" s="53"/>
      <c r="E7" s="53"/>
      <c r="F7" s="53"/>
      <c r="G7" s="53"/>
      <c r="H7" s="53"/>
      <c r="I7" s="53" t="s">
        <v>2</v>
      </c>
      <c r="J7" s="53"/>
      <c r="K7" s="53"/>
      <c r="L7" s="53"/>
      <c r="M7" s="53"/>
      <c r="N7" s="53"/>
      <c r="O7" s="53"/>
      <c r="P7" s="53" t="s">
        <v>3</v>
      </c>
      <c r="Q7" s="53"/>
      <c r="R7" s="53"/>
      <c r="S7" s="53"/>
      <c r="T7" s="53"/>
      <c r="U7" s="53"/>
      <c r="V7" s="53"/>
      <c r="W7" s="53" t="s">
        <v>4</v>
      </c>
      <c r="X7" s="53"/>
      <c r="Y7" s="53"/>
      <c r="Z7" s="53"/>
      <c r="AA7" s="53"/>
      <c r="AB7" s="53"/>
      <c r="AC7" s="53"/>
      <c r="AD7" s="53" t="s">
        <v>5</v>
      </c>
      <c r="AE7" s="53"/>
      <c r="AF7" s="53"/>
      <c r="AG7" s="53"/>
      <c r="AH7" s="53"/>
      <c r="AI7" s="53"/>
      <c r="AJ7" s="53"/>
      <c r="AK7" s="3"/>
      <c r="AL7" s="53" t="s">
        <v>6</v>
      </c>
      <c r="AM7" s="53"/>
      <c r="AN7" s="53"/>
      <c r="AO7" s="53"/>
      <c r="AP7" s="53"/>
      <c r="AQ7" s="53"/>
      <c r="AR7" s="53"/>
      <c r="AS7" s="53"/>
      <c r="AT7" s="53" t="s">
        <v>7</v>
      </c>
      <c r="AU7" s="53"/>
      <c r="AV7" s="53"/>
      <c r="AW7" s="53"/>
      <c r="AX7" s="53"/>
      <c r="AY7" s="53"/>
      <c r="AZ7" s="53"/>
      <c r="BA7" s="53"/>
      <c r="BB7" s="53" t="s">
        <v>8</v>
      </c>
      <c r="BC7" s="53"/>
      <c r="BD7" s="53"/>
      <c r="BE7" s="53"/>
      <c r="BF7" s="53"/>
      <c r="BG7" s="53"/>
      <c r="BH7" s="53"/>
      <c r="BI7" s="53"/>
      <c r="BJ7" s="3"/>
      <c r="BK7" s="3"/>
      <c r="BL7" s="56" t="s">
        <v>9</v>
      </c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8"/>
    </row>
    <row r="8" spans="1:78" ht="18.75" customHeight="1" x14ac:dyDescent="0.15">
      <c r="A8" s="2"/>
      <c r="B8" s="59" t="str">
        <f>データ!I6</f>
        <v>法適用</v>
      </c>
      <c r="C8" s="59"/>
      <c r="D8" s="59"/>
      <c r="E8" s="59"/>
      <c r="F8" s="59"/>
      <c r="G8" s="59"/>
      <c r="H8" s="59"/>
      <c r="I8" s="59" t="str">
        <f>データ!J6</f>
        <v>下水道事業</v>
      </c>
      <c r="J8" s="59"/>
      <c r="K8" s="59"/>
      <c r="L8" s="59"/>
      <c r="M8" s="59"/>
      <c r="N8" s="59"/>
      <c r="O8" s="59"/>
      <c r="P8" s="59" t="str">
        <f>データ!K6</f>
        <v>公共下水道</v>
      </c>
      <c r="Q8" s="59"/>
      <c r="R8" s="59"/>
      <c r="S8" s="59"/>
      <c r="T8" s="59"/>
      <c r="U8" s="59"/>
      <c r="V8" s="59"/>
      <c r="W8" s="59" t="str">
        <f>データ!L6</f>
        <v>Bd2</v>
      </c>
      <c r="X8" s="59"/>
      <c r="Y8" s="59"/>
      <c r="Z8" s="59"/>
      <c r="AA8" s="59"/>
      <c r="AB8" s="59"/>
      <c r="AC8" s="59"/>
      <c r="AD8" s="60" t="str">
        <f>データ!$M$6</f>
        <v>非設置</v>
      </c>
      <c r="AE8" s="60"/>
      <c r="AF8" s="60"/>
      <c r="AG8" s="60"/>
      <c r="AH8" s="60"/>
      <c r="AI8" s="60"/>
      <c r="AJ8" s="60"/>
      <c r="AK8" s="3"/>
      <c r="AL8" s="48">
        <f>データ!S6</f>
        <v>54163</v>
      </c>
      <c r="AM8" s="48"/>
      <c r="AN8" s="48"/>
      <c r="AO8" s="48"/>
      <c r="AP8" s="48"/>
      <c r="AQ8" s="48"/>
      <c r="AR8" s="48"/>
      <c r="AS8" s="48"/>
      <c r="AT8" s="47">
        <f>データ!T6</f>
        <v>13.56</v>
      </c>
      <c r="AU8" s="47"/>
      <c r="AV8" s="47"/>
      <c r="AW8" s="47"/>
      <c r="AX8" s="47"/>
      <c r="AY8" s="47"/>
      <c r="AZ8" s="47"/>
      <c r="BA8" s="47"/>
      <c r="BB8" s="47">
        <f>データ!U6</f>
        <v>3994.32</v>
      </c>
      <c r="BC8" s="47"/>
      <c r="BD8" s="47"/>
      <c r="BE8" s="47"/>
      <c r="BF8" s="47"/>
      <c r="BG8" s="47"/>
      <c r="BH8" s="47"/>
      <c r="BI8" s="47"/>
      <c r="BJ8" s="3"/>
      <c r="BK8" s="3"/>
      <c r="BL8" s="61" t="s">
        <v>10</v>
      </c>
      <c r="BM8" s="62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53" t="s">
        <v>12</v>
      </c>
      <c r="C9" s="53"/>
      <c r="D9" s="53"/>
      <c r="E9" s="53"/>
      <c r="F9" s="53"/>
      <c r="G9" s="53"/>
      <c r="H9" s="53"/>
      <c r="I9" s="53" t="s">
        <v>13</v>
      </c>
      <c r="J9" s="53"/>
      <c r="K9" s="53"/>
      <c r="L9" s="53"/>
      <c r="M9" s="53"/>
      <c r="N9" s="53"/>
      <c r="O9" s="53"/>
      <c r="P9" s="53" t="s">
        <v>14</v>
      </c>
      <c r="Q9" s="53"/>
      <c r="R9" s="53"/>
      <c r="S9" s="53"/>
      <c r="T9" s="53"/>
      <c r="U9" s="53"/>
      <c r="V9" s="53"/>
      <c r="W9" s="53" t="s">
        <v>15</v>
      </c>
      <c r="X9" s="53"/>
      <c r="Y9" s="53"/>
      <c r="Z9" s="53"/>
      <c r="AA9" s="53"/>
      <c r="AB9" s="53"/>
      <c r="AC9" s="53"/>
      <c r="AD9" s="53" t="s">
        <v>16</v>
      </c>
      <c r="AE9" s="53"/>
      <c r="AF9" s="53"/>
      <c r="AG9" s="53"/>
      <c r="AH9" s="53"/>
      <c r="AI9" s="53"/>
      <c r="AJ9" s="53"/>
      <c r="AK9" s="3"/>
      <c r="AL9" s="53" t="s">
        <v>17</v>
      </c>
      <c r="AM9" s="53"/>
      <c r="AN9" s="53"/>
      <c r="AO9" s="53"/>
      <c r="AP9" s="53"/>
      <c r="AQ9" s="53"/>
      <c r="AR9" s="53"/>
      <c r="AS9" s="53"/>
      <c r="AT9" s="53" t="s">
        <v>18</v>
      </c>
      <c r="AU9" s="53"/>
      <c r="AV9" s="53"/>
      <c r="AW9" s="53"/>
      <c r="AX9" s="53"/>
      <c r="AY9" s="53"/>
      <c r="AZ9" s="53"/>
      <c r="BA9" s="53"/>
      <c r="BB9" s="53" t="s">
        <v>19</v>
      </c>
      <c r="BC9" s="53"/>
      <c r="BD9" s="53"/>
      <c r="BE9" s="53"/>
      <c r="BF9" s="53"/>
      <c r="BG9" s="53"/>
      <c r="BH9" s="53"/>
      <c r="BI9" s="53"/>
      <c r="BJ9" s="3"/>
      <c r="BK9" s="3"/>
      <c r="BL9" s="54" t="s">
        <v>20</v>
      </c>
      <c r="BM9" s="55"/>
      <c r="BN9" s="45" t="s">
        <v>21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>
        <f>データ!O6</f>
        <v>52.56</v>
      </c>
      <c r="J10" s="47"/>
      <c r="K10" s="47"/>
      <c r="L10" s="47"/>
      <c r="M10" s="47"/>
      <c r="N10" s="47"/>
      <c r="O10" s="47"/>
      <c r="P10" s="47">
        <f>データ!P6</f>
        <v>99.56</v>
      </c>
      <c r="Q10" s="47"/>
      <c r="R10" s="47"/>
      <c r="S10" s="47"/>
      <c r="T10" s="47"/>
      <c r="U10" s="47"/>
      <c r="V10" s="47"/>
      <c r="W10" s="47">
        <f>データ!Q6</f>
        <v>102.94</v>
      </c>
      <c r="X10" s="47"/>
      <c r="Y10" s="47"/>
      <c r="Z10" s="47"/>
      <c r="AA10" s="47"/>
      <c r="AB10" s="47"/>
      <c r="AC10" s="47"/>
      <c r="AD10" s="48">
        <f>データ!R6</f>
        <v>2827</v>
      </c>
      <c r="AE10" s="48"/>
      <c r="AF10" s="48"/>
      <c r="AG10" s="48"/>
      <c r="AH10" s="48"/>
      <c r="AI10" s="48"/>
      <c r="AJ10" s="48"/>
      <c r="AK10" s="2"/>
      <c r="AL10" s="48">
        <f>データ!V6</f>
        <v>53802</v>
      </c>
      <c r="AM10" s="48"/>
      <c r="AN10" s="48"/>
      <c r="AO10" s="48"/>
      <c r="AP10" s="48"/>
      <c r="AQ10" s="48"/>
      <c r="AR10" s="48"/>
      <c r="AS10" s="48"/>
      <c r="AT10" s="47">
        <f>データ!W6</f>
        <v>10.85</v>
      </c>
      <c r="AU10" s="47"/>
      <c r="AV10" s="47"/>
      <c r="AW10" s="47"/>
      <c r="AX10" s="47"/>
      <c r="AY10" s="47"/>
      <c r="AZ10" s="47"/>
      <c r="BA10" s="47"/>
      <c r="BB10" s="47">
        <f>データ!X6</f>
        <v>4958.71</v>
      </c>
      <c r="BC10" s="47"/>
      <c r="BD10" s="47"/>
      <c r="BE10" s="47"/>
      <c r="BF10" s="47"/>
      <c r="BG10" s="47"/>
      <c r="BH10" s="47"/>
      <c r="BI10" s="47"/>
      <c r="BJ10" s="2"/>
      <c r="BK10" s="2"/>
      <c r="BL10" s="49" t="s">
        <v>22</v>
      </c>
      <c r="BM10" s="50"/>
      <c r="BN10" s="38" t="s">
        <v>23</v>
      </c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24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</row>
    <row r="14" spans="1:78" ht="13.5" customHeight="1" x14ac:dyDescent="0.15">
      <c r="A14" s="2"/>
      <c r="B14" s="42" t="s">
        <v>25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4"/>
      <c r="BK14" s="2"/>
      <c r="BL14" s="31" t="s">
        <v>26</v>
      </c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</row>
    <row r="15" spans="1:78" ht="13.5" customHeight="1" x14ac:dyDescent="0.15">
      <c r="A15" s="2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"/>
      <c r="BL15" s="34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3" t="s">
        <v>111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6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1" t="s">
        <v>27</v>
      </c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3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4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6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28" t="s">
        <v>28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30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30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6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1" t="s">
        <v>29</v>
      </c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3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4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6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3" t="s">
        <v>113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37" t="s">
        <v>30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orWBlxK0MROZP9W24usaBURXO+IlDOuDnGpZt6r4ulkViSq2+NbEFJuXM7fYycai9dG56mtkiTUgaCqXzmrxTw==" saltValue="D/8CuEML0JaIx8/tGekUa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66" t="s">
        <v>52</v>
      </c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/>
      <c r="Y3" s="72" t="s">
        <v>53</v>
      </c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 t="s">
        <v>28</v>
      </c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69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65" t="s">
        <v>55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 t="s">
        <v>56</v>
      </c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 t="s">
        <v>57</v>
      </c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 t="s">
        <v>58</v>
      </c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 t="s">
        <v>59</v>
      </c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 t="s">
        <v>60</v>
      </c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 t="s">
        <v>61</v>
      </c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 t="s">
        <v>62</v>
      </c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 t="s">
        <v>63</v>
      </c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 t="s">
        <v>64</v>
      </c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 t="s">
        <v>65</v>
      </c>
      <c r="EF4" s="65"/>
      <c r="EG4" s="65"/>
      <c r="EH4" s="65"/>
      <c r="EI4" s="65"/>
      <c r="EJ4" s="65"/>
      <c r="EK4" s="65"/>
      <c r="EL4" s="65"/>
      <c r="EM4" s="65"/>
      <c r="EN4" s="65"/>
      <c r="EO4" s="65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2023</v>
      </c>
      <c r="C6" s="19">
        <f t="shared" ref="C6:X6" si="3">C7</f>
        <v>172120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石川県　野々市市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Bd2</v>
      </c>
      <c r="M6" s="19" t="str">
        <f t="shared" si="3"/>
        <v>非設置</v>
      </c>
      <c r="N6" s="20" t="str">
        <f t="shared" si="3"/>
        <v>-</v>
      </c>
      <c r="O6" s="20">
        <f t="shared" si="3"/>
        <v>52.56</v>
      </c>
      <c r="P6" s="20">
        <f t="shared" si="3"/>
        <v>99.56</v>
      </c>
      <c r="Q6" s="20">
        <f t="shared" si="3"/>
        <v>102.94</v>
      </c>
      <c r="R6" s="20">
        <f t="shared" si="3"/>
        <v>2827</v>
      </c>
      <c r="S6" s="20">
        <f t="shared" si="3"/>
        <v>54163</v>
      </c>
      <c r="T6" s="20">
        <f t="shared" si="3"/>
        <v>13.56</v>
      </c>
      <c r="U6" s="20">
        <f t="shared" si="3"/>
        <v>3994.32</v>
      </c>
      <c r="V6" s="20">
        <f t="shared" si="3"/>
        <v>53802</v>
      </c>
      <c r="W6" s="20">
        <f t="shared" si="3"/>
        <v>10.85</v>
      </c>
      <c r="X6" s="20">
        <f t="shared" si="3"/>
        <v>4958.71</v>
      </c>
      <c r="Y6" s="21">
        <f>IF(Y7="",NA(),Y7)</f>
        <v>90.34</v>
      </c>
      <c r="Z6" s="21">
        <f t="shared" ref="Z6:AH6" si="4">IF(Z7="",NA(),Z7)</f>
        <v>89.88</v>
      </c>
      <c r="AA6" s="21">
        <f t="shared" si="4"/>
        <v>88.25</v>
      </c>
      <c r="AB6" s="21">
        <f t="shared" si="4"/>
        <v>93.12</v>
      </c>
      <c r="AC6" s="21">
        <f t="shared" si="4"/>
        <v>98.8</v>
      </c>
      <c r="AD6" s="21">
        <f t="shared" si="4"/>
        <v>107.15</v>
      </c>
      <c r="AE6" s="21">
        <f t="shared" si="4"/>
        <v>109.91</v>
      </c>
      <c r="AF6" s="21">
        <f t="shared" si="4"/>
        <v>108.61</v>
      </c>
      <c r="AG6" s="21">
        <f t="shared" si="4"/>
        <v>109.58</v>
      </c>
      <c r="AH6" s="21">
        <f t="shared" si="4"/>
        <v>107.74</v>
      </c>
      <c r="AI6" s="20" t="str">
        <f>IF(AI7="","",IF(AI7="-","【-】","【"&amp;SUBSTITUTE(TEXT(AI7,"#,##0.00"),"-","△")&amp;"】"))</f>
        <v>【105.91】</v>
      </c>
      <c r="AJ6" s="21">
        <f>IF(AJ7="",NA(),AJ7)</f>
        <v>71.87</v>
      </c>
      <c r="AK6" s="21">
        <f t="shared" ref="AK6:AS6" si="5">IF(AK7="",NA(),AK7)</f>
        <v>86.31</v>
      </c>
      <c r="AL6" s="21">
        <f t="shared" si="5"/>
        <v>103.63</v>
      </c>
      <c r="AM6" s="21">
        <f t="shared" si="5"/>
        <v>107.51</v>
      </c>
      <c r="AN6" s="21">
        <f t="shared" si="5"/>
        <v>102.8</v>
      </c>
      <c r="AO6" s="21">
        <f t="shared" si="5"/>
        <v>15.68</v>
      </c>
      <c r="AP6" s="21">
        <f t="shared" si="5"/>
        <v>9.42</v>
      </c>
      <c r="AQ6" s="21">
        <f t="shared" si="5"/>
        <v>11.49</v>
      </c>
      <c r="AR6" s="21">
        <f t="shared" si="5"/>
        <v>5.35</v>
      </c>
      <c r="AS6" s="21">
        <f t="shared" si="5"/>
        <v>6.17</v>
      </c>
      <c r="AT6" s="20" t="str">
        <f>IF(AT7="","",IF(AT7="-","【-】","【"&amp;SUBSTITUTE(TEXT(AT7,"#,##0.00"),"-","△")&amp;"】"))</f>
        <v>【3.03】</v>
      </c>
      <c r="AU6" s="21">
        <f>IF(AU7="",NA(),AU7)</f>
        <v>43.43</v>
      </c>
      <c r="AV6" s="21">
        <f t="shared" ref="AV6:BD6" si="6">IF(AV7="",NA(),AV7)</f>
        <v>39.450000000000003</v>
      </c>
      <c r="AW6" s="21">
        <f t="shared" si="6"/>
        <v>34.44</v>
      </c>
      <c r="AX6" s="21">
        <f t="shared" si="6"/>
        <v>37.479999999999997</v>
      </c>
      <c r="AY6" s="21">
        <f t="shared" si="6"/>
        <v>50.07</v>
      </c>
      <c r="AZ6" s="21">
        <f t="shared" si="6"/>
        <v>46.82</v>
      </c>
      <c r="BA6" s="21">
        <f t="shared" si="6"/>
        <v>47.61</v>
      </c>
      <c r="BB6" s="21">
        <f t="shared" si="6"/>
        <v>52.69</v>
      </c>
      <c r="BC6" s="21">
        <f t="shared" si="6"/>
        <v>59.45</v>
      </c>
      <c r="BD6" s="21">
        <f t="shared" si="6"/>
        <v>68.13</v>
      </c>
      <c r="BE6" s="20" t="str">
        <f>IF(BE7="","",IF(BE7="-","【-】","【"&amp;SUBSTITUTE(TEXT(BE7,"#,##0.00"),"-","△")&amp;"】"))</f>
        <v>【78.43】</v>
      </c>
      <c r="BF6" s="21">
        <f>IF(BF7="",NA(),BF7)</f>
        <v>1326.76</v>
      </c>
      <c r="BG6" s="21">
        <f t="shared" ref="BG6:BO6" si="7">IF(BG7="",NA(),BG7)</f>
        <v>1253.6199999999999</v>
      </c>
      <c r="BH6" s="21">
        <f t="shared" si="7"/>
        <v>1195.3</v>
      </c>
      <c r="BI6" s="21">
        <f t="shared" si="7"/>
        <v>1078.92</v>
      </c>
      <c r="BJ6" s="21">
        <f t="shared" si="7"/>
        <v>967.92</v>
      </c>
      <c r="BK6" s="21">
        <f t="shared" si="7"/>
        <v>1028.05</v>
      </c>
      <c r="BL6" s="21">
        <f t="shared" si="7"/>
        <v>1092.22</v>
      </c>
      <c r="BM6" s="21">
        <f t="shared" si="7"/>
        <v>998.38</v>
      </c>
      <c r="BN6" s="21">
        <f t="shared" si="7"/>
        <v>925.32</v>
      </c>
      <c r="BO6" s="21">
        <f t="shared" si="7"/>
        <v>932.94</v>
      </c>
      <c r="BP6" s="20" t="str">
        <f>IF(BP7="","",IF(BP7="-","【-】","【"&amp;SUBSTITUTE(TEXT(BP7,"#,##0.00"),"-","△")&amp;"】"))</f>
        <v>【630.82】</v>
      </c>
      <c r="BQ6" s="21">
        <f>IF(BQ7="",NA(),BQ7)</f>
        <v>83.56</v>
      </c>
      <c r="BR6" s="21">
        <f t="shared" ref="BR6:BZ6" si="8">IF(BR7="",NA(),BR7)</f>
        <v>85.43</v>
      </c>
      <c r="BS6" s="21">
        <f t="shared" si="8"/>
        <v>84.14</v>
      </c>
      <c r="BT6" s="21">
        <f t="shared" si="8"/>
        <v>90.77</v>
      </c>
      <c r="BU6" s="21">
        <f t="shared" si="8"/>
        <v>97.65</v>
      </c>
      <c r="BV6" s="21">
        <f t="shared" si="8"/>
        <v>94.73</v>
      </c>
      <c r="BW6" s="21">
        <f t="shared" si="8"/>
        <v>97.53</v>
      </c>
      <c r="BX6" s="21">
        <f t="shared" si="8"/>
        <v>95.92</v>
      </c>
      <c r="BY6" s="21">
        <f t="shared" si="8"/>
        <v>96.98</v>
      </c>
      <c r="BZ6" s="21">
        <f t="shared" si="8"/>
        <v>103.51</v>
      </c>
      <c r="CA6" s="20" t="str">
        <f>IF(CA7="","",IF(CA7="-","【-】","【"&amp;SUBSTITUTE(TEXT(CA7,"#,##0.00"),"-","△")&amp;"】"))</f>
        <v>【97.81】</v>
      </c>
      <c r="CB6" s="21">
        <f>IF(CB7="",NA(),CB7)</f>
        <v>150</v>
      </c>
      <c r="CC6" s="21">
        <f t="shared" ref="CC6:CK6" si="9">IF(CC7="",NA(),CC7)</f>
        <v>147.26</v>
      </c>
      <c r="CD6" s="21">
        <f t="shared" si="9"/>
        <v>150</v>
      </c>
      <c r="CE6" s="21">
        <f t="shared" si="9"/>
        <v>150</v>
      </c>
      <c r="CF6" s="21">
        <f t="shared" si="9"/>
        <v>151.07</v>
      </c>
      <c r="CG6" s="21">
        <f t="shared" si="9"/>
        <v>160.91</v>
      </c>
      <c r="CH6" s="21">
        <f t="shared" si="9"/>
        <v>155.83000000000001</v>
      </c>
      <c r="CI6" s="21">
        <f t="shared" si="9"/>
        <v>156.75</v>
      </c>
      <c r="CJ6" s="21">
        <f t="shared" si="9"/>
        <v>153.54</v>
      </c>
      <c r="CK6" s="21">
        <f t="shared" si="9"/>
        <v>151.82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>
        <f t="shared" si="10"/>
        <v>61.4</v>
      </c>
      <c r="CS6" s="21">
        <f t="shared" si="10"/>
        <v>61.51</v>
      </c>
      <c r="CT6" s="21">
        <f t="shared" si="10"/>
        <v>51.2</v>
      </c>
      <c r="CU6" s="21">
        <f t="shared" si="10"/>
        <v>57.32</v>
      </c>
      <c r="CV6" s="21">
        <f t="shared" si="10"/>
        <v>51.61</v>
      </c>
      <c r="CW6" s="20" t="str">
        <f>IF(CW7="","",IF(CW7="-","【-】","【"&amp;SUBSTITUTE(TEXT(CW7,"#,##0.00"),"-","△")&amp;"】"))</f>
        <v>【58.94】</v>
      </c>
      <c r="CX6" s="21">
        <f>IF(CX7="",NA(),CX7)</f>
        <v>87.34</v>
      </c>
      <c r="CY6" s="21">
        <f t="shared" ref="CY6:DG6" si="11">IF(CY7="",NA(),CY7)</f>
        <v>87.22</v>
      </c>
      <c r="CZ6" s="21">
        <f t="shared" si="11"/>
        <v>87.6</v>
      </c>
      <c r="DA6" s="21">
        <f t="shared" si="11"/>
        <v>86.63</v>
      </c>
      <c r="DB6" s="21">
        <f t="shared" si="11"/>
        <v>95.47</v>
      </c>
      <c r="DC6" s="21">
        <f t="shared" si="11"/>
        <v>86.28</v>
      </c>
      <c r="DD6" s="21">
        <f t="shared" si="11"/>
        <v>85.82</v>
      </c>
      <c r="DE6" s="21">
        <f t="shared" si="11"/>
        <v>85.03</v>
      </c>
      <c r="DF6" s="21">
        <f t="shared" si="11"/>
        <v>85.96</v>
      </c>
      <c r="DG6" s="21">
        <f t="shared" si="11"/>
        <v>85.14</v>
      </c>
      <c r="DH6" s="20" t="str">
        <f>IF(DH7="","",IF(DH7="-","【-】","【"&amp;SUBSTITUTE(TEXT(DH7,"#,##0.00"),"-","△")&amp;"】"))</f>
        <v>【95.91】</v>
      </c>
      <c r="DI6" s="21">
        <f>IF(DI7="",NA(),DI7)</f>
        <v>12.39</v>
      </c>
      <c r="DJ6" s="21">
        <f t="shared" ref="DJ6:DR6" si="12">IF(DJ7="",NA(),DJ7)</f>
        <v>14.77</v>
      </c>
      <c r="DK6" s="21">
        <f t="shared" si="12"/>
        <v>17.14</v>
      </c>
      <c r="DL6" s="21">
        <f t="shared" si="12"/>
        <v>19.52</v>
      </c>
      <c r="DM6" s="21">
        <f t="shared" si="12"/>
        <v>21.86</v>
      </c>
      <c r="DN6" s="21">
        <f t="shared" si="12"/>
        <v>17.239999999999998</v>
      </c>
      <c r="DO6" s="21">
        <f t="shared" si="12"/>
        <v>15.29</v>
      </c>
      <c r="DP6" s="21">
        <f t="shared" si="12"/>
        <v>17.809999999999999</v>
      </c>
      <c r="DQ6" s="21">
        <f t="shared" si="12"/>
        <v>19.96</v>
      </c>
      <c r="DR6" s="21">
        <f t="shared" si="12"/>
        <v>19.12</v>
      </c>
      <c r="DS6" s="20" t="str">
        <f>IF(DS7="","",IF(DS7="-","【-】","【"&amp;SUBSTITUTE(TEXT(DS7,"#,##0.00"),"-","△")&amp;"】"))</f>
        <v>【41.09】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0.11</v>
      </c>
      <c r="DZ6" s="21">
        <f t="shared" si="13"/>
        <v>0.11</v>
      </c>
      <c r="EA6" s="21">
        <f t="shared" si="13"/>
        <v>0.64</v>
      </c>
      <c r="EB6" s="21">
        <f t="shared" si="13"/>
        <v>0.83</v>
      </c>
      <c r="EC6" s="21">
        <f t="shared" si="13"/>
        <v>1.54</v>
      </c>
      <c r="ED6" s="20" t="str">
        <f>IF(ED7="","",IF(ED7="-","【-】","【"&amp;SUBSTITUTE(TEXT(ED7,"#,##0.00"),"-","△")&amp;"】"))</f>
        <v>【8.68】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0.12</v>
      </c>
      <c r="EK6" s="21">
        <f t="shared" si="14"/>
        <v>0.15</v>
      </c>
      <c r="EL6" s="21">
        <f t="shared" si="14"/>
        <v>0.06</v>
      </c>
      <c r="EM6" s="21">
        <f t="shared" si="14"/>
        <v>0.09</v>
      </c>
      <c r="EN6" s="21">
        <f t="shared" si="14"/>
        <v>0.16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15">
      <c r="A7" s="14"/>
      <c r="B7" s="23">
        <v>2023</v>
      </c>
      <c r="C7" s="23">
        <v>172120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52.56</v>
      </c>
      <c r="P7" s="24">
        <v>99.56</v>
      </c>
      <c r="Q7" s="24">
        <v>102.94</v>
      </c>
      <c r="R7" s="24">
        <v>2827</v>
      </c>
      <c r="S7" s="24">
        <v>54163</v>
      </c>
      <c r="T7" s="24">
        <v>13.56</v>
      </c>
      <c r="U7" s="24">
        <v>3994.32</v>
      </c>
      <c r="V7" s="24">
        <v>53802</v>
      </c>
      <c r="W7" s="24">
        <v>10.85</v>
      </c>
      <c r="X7" s="24">
        <v>4958.71</v>
      </c>
      <c r="Y7" s="24">
        <v>90.34</v>
      </c>
      <c r="Z7" s="24">
        <v>89.88</v>
      </c>
      <c r="AA7" s="24">
        <v>88.25</v>
      </c>
      <c r="AB7" s="24">
        <v>93.12</v>
      </c>
      <c r="AC7" s="24">
        <v>98.8</v>
      </c>
      <c r="AD7" s="24">
        <v>107.15</v>
      </c>
      <c r="AE7" s="24">
        <v>109.91</v>
      </c>
      <c r="AF7" s="24">
        <v>108.61</v>
      </c>
      <c r="AG7" s="24">
        <v>109.58</v>
      </c>
      <c r="AH7" s="24">
        <v>107.74</v>
      </c>
      <c r="AI7" s="24">
        <v>105.91</v>
      </c>
      <c r="AJ7" s="24">
        <v>71.87</v>
      </c>
      <c r="AK7" s="24">
        <v>86.31</v>
      </c>
      <c r="AL7" s="24">
        <v>103.63</v>
      </c>
      <c r="AM7" s="24">
        <v>107.51</v>
      </c>
      <c r="AN7" s="24">
        <v>102.8</v>
      </c>
      <c r="AO7" s="24">
        <v>15.68</v>
      </c>
      <c r="AP7" s="24">
        <v>9.42</v>
      </c>
      <c r="AQ7" s="24">
        <v>11.49</v>
      </c>
      <c r="AR7" s="24">
        <v>5.35</v>
      </c>
      <c r="AS7" s="24">
        <v>6.17</v>
      </c>
      <c r="AT7" s="24">
        <v>3.03</v>
      </c>
      <c r="AU7" s="24">
        <v>43.43</v>
      </c>
      <c r="AV7" s="24">
        <v>39.450000000000003</v>
      </c>
      <c r="AW7" s="24">
        <v>34.44</v>
      </c>
      <c r="AX7" s="24">
        <v>37.479999999999997</v>
      </c>
      <c r="AY7" s="24">
        <v>50.07</v>
      </c>
      <c r="AZ7" s="24">
        <v>46.82</v>
      </c>
      <c r="BA7" s="24">
        <v>47.61</v>
      </c>
      <c r="BB7" s="24">
        <v>52.69</v>
      </c>
      <c r="BC7" s="24">
        <v>59.45</v>
      </c>
      <c r="BD7" s="24">
        <v>68.13</v>
      </c>
      <c r="BE7" s="24">
        <v>78.430000000000007</v>
      </c>
      <c r="BF7" s="24">
        <v>1326.76</v>
      </c>
      <c r="BG7" s="24">
        <v>1253.6199999999999</v>
      </c>
      <c r="BH7" s="24">
        <v>1195.3</v>
      </c>
      <c r="BI7" s="24">
        <v>1078.92</v>
      </c>
      <c r="BJ7" s="24">
        <v>967.92</v>
      </c>
      <c r="BK7" s="24">
        <v>1028.05</v>
      </c>
      <c r="BL7" s="24">
        <v>1092.22</v>
      </c>
      <c r="BM7" s="24">
        <v>998.38</v>
      </c>
      <c r="BN7" s="24">
        <v>925.32</v>
      </c>
      <c r="BO7" s="24">
        <v>932.94</v>
      </c>
      <c r="BP7" s="24">
        <v>630.82000000000005</v>
      </c>
      <c r="BQ7" s="24">
        <v>83.56</v>
      </c>
      <c r="BR7" s="24">
        <v>85.43</v>
      </c>
      <c r="BS7" s="24">
        <v>84.14</v>
      </c>
      <c r="BT7" s="24">
        <v>90.77</v>
      </c>
      <c r="BU7" s="24">
        <v>97.65</v>
      </c>
      <c r="BV7" s="24">
        <v>94.73</v>
      </c>
      <c r="BW7" s="24">
        <v>97.53</v>
      </c>
      <c r="BX7" s="24">
        <v>95.92</v>
      </c>
      <c r="BY7" s="24">
        <v>96.98</v>
      </c>
      <c r="BZ7" s="24">
        <v>103.51</v>
      </c>
      <c r="CA7" s="24">
        <v>97.81</v>
      </c>
      <c r="CB7" s="24">
        <v>150</v>
      </c>
      <c r="CC7" s="24">
        <v>147.26</v>
      </c>
      <c r="CD7" s="24">
        <v>150</v>
      </c>
      <c r="CE7" s="24">
        <v>150</v>
      </c>
      <c r="CF7" s="24">
        <v>151.07</v>
      </c>
      <c r="CG7" s="24">
        <v>160.91</v>
      </c>
      <c r="CH7" s="24">
        <v>155.83000000000001</v>
      </c>
      <c r="CI7" s="24">
        <v>156.75</v>
      </c>
      <c r="CJ7" s="24">
        <v>153.54</v>
      </c>
      <c r="CK7" s="24">
        <v>151.82</v>
      </c>
      <c r="CL7" s="24">
        <v>138.75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 t="s">
        <v>101</v>
      </c>
      <c r="CR7" s="24">
        <v>61.4</v>
      </c>
      <c r="CS7" s="24">
        <v>61.51</v>
      </c>
      <c r="CT7" s="24">
        <v>51.2</v>
      </c>
      <c r="CU7" s="24">
        <v>57.32</v>
      </c>
      <c r="CV7" s="24">
        <v>51.61</v>
      </c>
      <c r="CW7" s="24">
        <v>58.94</v>
      </c>
      <c r="CX7" s="24">
        <v>87.34</v>
      </c>
      <c r="CY7" s="24">
        <v>87.22</v>
      </c>
      <c r="CZ7" s="24">
        <v>87.6</v>
      </c>
      <c r="DA7" s="24">
        <v>86.63</v>
      </c>
      <c r="DB7" s="24">
        <v>95.47</v>
      </c>
      <c r="DC7" s="24">
        <v>86.28</v>
      </c>
      <c r="DD7" s="24">
        <v>85.82</v>
      </c>
      <c r="DE7" s="24">
        <v>85.03</v>
      </c>
      <c r="DF7" s="24">
        <v>85.96</v>
      </c>
      <c r="DG7" s="24">
        <v>85.14</v>
      </c>
      <c r="DH7" s="24">
        <v>95.91</v>
      </c>
      <c r="DI7" s="24">
        <v>12.39</v>
      </c>
      <c r="DJ7" s="24">
        <v>14.77</v>
      </c>
      <c r="DK7" s="24">
        <v>17.14</v>
      </c>
      <c r="DL7" s="24">
        <v>19.52</v>
      </c>
      <c r="DM7" s="24">
        <v>21.86</v>
      </c>
      <c r="DN7" s="24">
        <v>17.239999999999998</v>
      </c>
      <c r="DO7" s="24">
        <v>15.29</v>
      </c>
      <c r="DP7" s="24">
        <v>17.809999999999999</v>
      </c>
      <c r="DQ7" s="24">
        <v>19.96</v>
      </c>
      <c r="DR7" s="24">
        <v>19.12</v>
      </c>
      <c r="DS7" s="24">
        <v>41.09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0.11</v>
      </c>
      <c r="DZ7" s="24">
        <v>0.11</v>
      </c>
      <c r="EA7" s="24">
        <v>0.64</v>
      </c>
      <c r="EB7" s="24">
        <v>0.83</v>
      </c>
      <c r="EC7" s="24">
        <v>1.54</v>
      </c>
      <c r="ED7" s="24">
        <v>8.68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0.12</v>
      </c>
      <c r="EK7" s="24">
        <v>0.15</v>
      </c>
      <c r="EL7" s="24">
        <v>0.06</v>
      </c>
      <c r="EM7" s="24">
        <v>0.09</v>
      </c>
      <c r="EN7" s="24">
        <v>0.16</v>
      </c>
      <c r="EO7" s="24">
        <v>0.22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109</v>
      </c>
      <c r="F13" t="s">
        <v>109</v>
      </c>
      <c r="G13" t="s">
        <v>110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2025-01-24T07:01:39Z</dcterms:created>
  <dcterms:modified xsi:type="dcterms:W3CDTF">2025-01-28T02:02:10Z</dcterms:modified>
  <cp:category/>
</cp:coreProperties>
</file>